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sto unitarios" sheetId="1" r:id="rId4"/>
    <sheet state="visible" name="Costos-obras-reales" sheetId="2" r:id="rId5"/>
    <sheet state="visible" name="Costos obras comparados" sheetId="3" r:id="rId6"/>
    <sheet state="visible" name="Recaudo posible" sheetId="4" r:id="rId7"/>
    <sheet state="visible" name="Analisis CHIP" sheetId="5" r:id="rId8"/>
  </sheets>
  <definedNames/>
  <calcPr/>
</workbook>
</file>

<file path=xl/sharedStrings.xml><?xml version="1.0" encoding="utf-8"?>
<sst xmlns="http://schemas.openxmlformats.org/spreadsheetml/2006/main" count="448" uniqueCount="227">
  <si>
    <r>
      <rPr>
        <rFont val="Arial"/>
        <b/>
        <color theme="1"/>
      </rPr>
      <t xml:space="preserve">Costos unitarios (pesos, </t>
    </r>
    <r>
      <rPr>
        <rFont val="Arial"/>
        <b/>
        <color rgb="FF980000"/>
      </rPr>
      <t>NO millones</t>
    </r>
    <r>
      <rPr>
        <rFont val="Arial"/>
        <b/>
        <color theme="1"/>
      </rPr>
      <t>)</t>
    </r>
  </si>
  <si>
    <t>Ciudad</t>
  </si>
  <si>
    <t>Elemento</t>
  </si>
  <si>
    <t>Costo en pesos (promedio entre costo alto y bajo, cuando existían varios datos)</t>
  </si>
  <si>
    <t>Unidad de medida</t>
  </si>
  <si>
    <t>año</t>
  </si>
  <si>
    <t>Fuente</t>
  </si>
  <si>
    <t>Bogotá</t>
  </si>
  <si>
    <t>Bici Publica</t>
  </si>
  <si>
    <t>$ / año x bici</t>
  </si>
  <si>
    <t>Valor de referencia obtenido del documento 4 del proceso de contratación para SPB de Bogotá de acá: https://www.dropbox.com/sh/fl1mrhijp2tlmej/AAAOI4KpEwvarMSpoytokfrla?dl=0&amp;preview=4.-+Estudio+del+Sector+120210000203143_00003.pdf (valor de operación se divide por cantidad de bicicletas 2030)</t>
  </si>
  <si>
    <t>Ciclorutas m</t>
  </si>
  <si>
    <t>$ / m</t>
  </si>
  <si>
    <t>(2016) Según Proyecto Tipo (https://proyectostipo.dnp.gov.co/index.php?option=com_k2&amp;view=item&amp;layout=item&amp;id=144&amp;Itemid=231) la construcción de ciclorruta con dos carriles de circulación en espacio público, con rampas de ascenso y descenso en cada cuadra y la instalación de 2 sitios para ciclo-parqueaderos = $659.000/m
(Datos 2015) Según la guía de ciclo-infraestructura (Tabla 31) Ciclorruta con obras civiles, demarcación y señalización vertical = $280.000
(2021) Datos de la base de Costos Unitarios de Referencia del IDU actualizada a octubre del 2021 = $141.231</t>
  </si>
  <si>
    <t>Andenes - m2</t>
  </si>
  <si>
    <t>$ / m2</t>
  </si>
  <si>
    <t>https://www.idu.gov.co/Archivos_Portal/2022/Transparencia/info-de-interes/siipviales/economico/01-enero/Precios-Unitarios-de-Referencia-2021-I-MO2022.xlsx</t>
  </si>
  <si>
    <t>Cicloparqueaderos - batería en U para 8 bicicletas (1 cajón estacionamiento)</t>
  </si>
  <si>
    <t>Un cajón con estacionamiento al aire libre para 8 bicicletas</t>
  </si>
  <si>
    <t>Cotización (https://drive.google.com/file/d/1Mv5_s7q_a0mkFHe2ffz-bwzm5vDEbOxh/view?usp=sharing) del valor unitario si se piden 50 cajones</t>
  </si>
  <si>
    <t>Cicloparqueaderos - Punto de encuentro</t>
  </si>
  <si>
    <t>Mobiliario urbano - parque tipo</t>
  </si>
  <si>
    <t>$ / Parque tipo recreodeportivo</t>
  </si>
  <si>
    <t>https://proyectostipo.dnp.gov.co/index.php?option=com_k2&amp;view=item&amp;layout=item&amp;id=132&amp;Itemid=227</t>
  </si>
  <si>
    <t>Pasto</t>
  </si>
  <si>
    <t>Contador de bicicletas</t>
  </si>
  <si>
    <t>millones de pesos en 2020</t>
  </si>
  <si>
    <t>GIZ</t>
  </si>
  <si>
    <t>Caneca</t>
  </si>
  <si>
    <t>Promedio 12 puentes antipeatonales</t>
  </si>
  <si>
    <t>1 puente en millones de pesos en 2017</t>
  </si>
  <si>
    <t>https://bogota.gov.co/mi-ciudad/movilidad/idu-invierte-mas-de-49000-millones-de-pesos-en-mantenimiento-de-puent</t>
  </si>
  <si>
    <t>Puente peatonal Boyacá x 60 (más caro de Bogotá)</t>
  </si>
  <si>
    <t>https://www.eltiempo.com/archivo/documento/CMS-11970925</t>
  </si>
  <si>
    <t>Costos de obras completas (en millones de pesos)</t>
  </si>
  <si>
    <t>Obra</t>
  </si>
  <si>
    <t>Costo en millones de pesos</t>
  </si>
  <si>
    <t>Unidad</t>
  </si>
  <si>
    <t>fuente</t>
  </si>
  <si>
    <t>comentario</t>
  </si>
  <si>
    <t>Otra fuente con info</t>
  </si>
  <si>
    <t>Puente peatonal Cantón Norte</t>
  </si>
  <si>
    <t>millones de pesos en 2015</t>
  </si>
  <si>
    <t>https://www.elespectador.com/bogota/mas-de-3100-millones-de-pesos-costo-puente-que-colapso-en-canton-norte-article-541441/</t>
  </si>
  <si>
    <t>Puente peatonal de la calle 112 con novena</t>
  </si>
  <si>
    <t>millones de pesos en 2021</t>
  </si>
  <si>
    <t>https://www.semana.com/bogota/articulo/obras-de-valorizacion-en-bogota-por-838388-millones-estarian-listas-hasta-el-segundo-semestre-de-2023/202113/</t>
  </si>
  <si>
    <t>86 metros y 2.517 m² de espacio público</t>
  </si>
  <si>
    <t>Puente vehicular 100 x 15</t>
  </si>
  <si>
    <t>millones de pesos en 2011</t>
  </si>
  <si>
    <t>https://caracol.com.co/radio/2011/05/30/bogota/1306729980_480618.html</t>
  </si>
  <si>
    <t>Ciclorruta temporal calle 13 (3,8 kms)</t>
  </si>
  <si>
    <t>millones de pesos</t>
  </si>
  <si>
    <t>https://www.eltiempo.com/bogota/ciclorruta-calle-13-cuanto-costara-el-nuevo-carril-para-bicicletas-en-bogota-562200</t>
  </si>
  <si>
    <t>3,8 kms</t>
  </si>
  <si>
    <t>https://conexioncapital.co/mas-de-7-400-ciclistas-beneficiados-con-la-ciclorruta-de-la-calle-13/</t>
  </si>
  <si>
    <r>
      <rPr>
        <rFont val="Arial"/>
        <color theme="1"/>
      </rPr>
      <t xml:space="preserve">Proyecto Inversión </t>
    </r>
    <r>
      <rPr>
        <rFont val="Arial"/>
        <b/>
        <color theme="1"/>
      </rPr>
      <t>total</t>
    </r>
    <r>
      <rPr>
        <rFont val="Arial"/>
        <color theme="1"/>
      </rPr>
      <t xml:space="preserve"> IDU ciclorrutas y cicloparqueaderos mandato 2020-2023</t>
    </r>
  </si>
  <si>
    <t>https://calidad.idu.gov.co/page/cicloruta</t>
  </si>
  <si>
    <t>"Ciclorrutas Construir 280 KM Ciclorrutas (224 IDU + 56 SDM) Conservar 190 KM Ciclorrutas (110 IDU + 60 UAERMV* + 20 SDM) Implementar 5000 cupos Cicloparqueaderos"</t>
  </si>
  <si>
    <t>https://bogota.gov.co/mi-ciudad/movilidad/conoce-la-inversion-que-hara-el-idu-para-red-de-ciclorrutas-de-bogota</t>
  </si>
  <si>
    <t>Contratado - estudios y diseños Ciclo-alameda medio milenio</t>
  </si>
  <si>
    <t>https://bogota.gov.co/mi-ciudad/movilidad/ciclo-alameda-medio-milenio</t>
  </si>
  <si>
    <t>27,7 kms</t>
  </si>
  <si>
    <t>Proyecto Ciclo-alameda medio milenio (construcción)</t>
  </si>
  <si>
    <t>https://www.noticiasrcn.com/bogota/asi-es-el-megaproyecto-que-beneficiara-los-ciclistas-en-bogota-358257</t>
  </si>
  <si>
    <t>Ciclopuente Molinos</t>
  </si>
  <si>
    <t>la conexión entre el oriente y el occidente de la Autopista Norte y 3.052 m² de espacio público</t>
  </si>
  <si>
    <t>Aceras y ciclorrutas autonorte (entre Los Héroes y la calle 128B)</t>
  </si>
  <si>
    <t>revisar bien kms</t>
  </si>
  <si>
    <t>Corredor Ambiental Canal Córdoba (desde la calle 128 hasta la Ccalle 170)</t>
  </si>
  <si>
    <t>Aceras y ciclorrutas en la calle 116: dos intervenciones: entre la carrera 9.ª y Autopista Norte y entre la Autopista Norte y la Avenida Boyacá</t>
  </si>
  <si>
    <t>50.152 m² de andenes, 3.87 km de ciclorrutas, 8.390 m² de zonas verdes y 24 andenes nuevos y reconstruidos</t>
  </si>
  <si>
    <t>Andenes y ciclorruta  del canal Molinos: los andenes y la ciclorruta se ubican entre la carrera 9.ª y la Autonorte</t>
  </si>
  <si>
    <t>7.681 m² de espacio público y 1,93 km de ciclorruta</t>
  </si>
  <si>
    <t>Bucaramanga</t>
  </si>
  <si>
    <t>La Normal (Mesón de los Búcaros)</t>
  </si>
  <si>
    <t>millones de pesos en 2019</t>
  </si>
  <si>
    <t>https://caracol.com.co/emisora/2019/05/08/bucaramanga/1557317343_775059.html</t>
  </si>
  <si>
    <t>17,4 kms ciclorrutas</t>
  </si>
  <si>
    <t>https://la.network/nueve-zonas-de-bucaramanga-ya-estan-conectadas-por-ciclorrutas/</t>
  </si>
  <si>
    <t>Bici pública (1 año operación, 268 bicicletas mecánicas)</t>
  </si>
  <si>
    <t>Informe clobi 2021 en comité (PDF de Bga)</t>
  </si>
  <si>
    <t>268 bicicletas mecánicas, 11577 usuarios, 87412 recorridos</t>
  </si>
  <si>
    <t>Barranquilla</t>
  </si>
  <si>
    <t>El Malecón</t>
  </si>
  <si>
    <t>https://www.revistaequipar.com/noticias/gran-malecon-el-proyecto-que-le-cambia-la-cara-a-barranquilla</t>
  </si>
  <si>
    <t>Viaductos del Puente Pumarejo–Ciénaga</t>
  </si>
  <si>
    <t>https://www.eltiempo.com/colombia/barranquilla/un-billon-de-pesos-suman-proyectos-en-el-atlantico-574892</t>
  </si>
  <si>
    <t>6 km nuevos de ciclorrutas en el barrio San José</t>
  </si>
  <si>
    <t>Avenida La Cordialidad</t>
  </si>
  <si>
    <t>https://www.eltiempo.com/colombia/barranquilla/barranquilla-problemas-en-circunvalar-y-cordialidad-por-predios-609210</t>
  </si>
  <si>
    <t xml:space="preserve">"El contrato de La Cordialidad tuvo un valor contractual de $ 90.509.645.936. Con respecto a la Circunvalar, tuvo un valor contractual de $ 60.278.012.703."
</t>
  </si>
  <si>
    <t>Avenida Circunvalar</t>
  </si>
  <si>
    <t>Medellín</t>
  </si>
  <si>
    <t>Puente Madre Laura</t>
  </si>
  <si>
    <t>millones de pesos en 2014</t>
  </si>
  <si>
    <t>https://www.eltiempo.com/archivo/documento/CMS-14618075</t>
  </si>
  <si>
    <t>1 km ciclorruta (ejemplo)</t>
  </si>
  <si>
    <t>millones de pesos en agosto 2021</t>
  </si>
  <si>
    <t>https://www.metropol.gov.co/Paginas/Noticias/Con-1110-metros-de-cicloinfraestructura-area-metropolitana-logra-conexion-de-ciclorrutas-en-medellin.aspx</t>
  </si>
  <si>
    <t>1 km "650 nuevos metros de ciclorruta que atraviesan la calle 14 en la comuna Guayabal y 460 nuevos metros entre La Picacha y la calle 33ª, en la comuna Laureles- Estadio"</t>
  </si>
  <si>
    <t>750 m ciclorruta</t>
  </si>
  <si>
    <t>https://comunicandobelen.co/nueva-ciclorruta-calle-barranquilla/</t>
  </si>
  <si>
    <t>750 metros lineales</t>
  </si>
  <si>
    <t>690 cicloparqueaderos en 112 lugares</t>
  </si>
  <si>
    <t>millones de pesos (ago 2020)</t>
  </si>
  <si>
    <t>https://www.elcolombiano.com/antioquia/medellin-estrena-690-parqueaderos-para-bicicletas-GE13533306</t>
  </si>
  <si>
    <t>690 cicloparqueaderos en U invertida en 112 lugares</t>
  </si>
  <si>
    <t>Deprimente de la calle 94</t>
  </si>
  <si>
    <t>millones de pesos en 2017</t>
  </si>
  <si>
    <t>https://www.wradio.com.co/noticias/bogota/contraloria-distrital-encontro-millonario-detrimento-en-el-deprimido-de-la-calle-94/20200116/nota/4003491.aspx</t>
  </si>
  <si>
    <t>estimado original de 46.000, el valor inicial del contrato era de 85.266</t>
  </si>
  <si>
    <t>Colombia</t>
  </si>
  <si>
    <t>422 bicis de SBP 2da generación en 4 ciudades</t>
  </si>
  <si>
    <t>millones de pesos de 2016</t>
  </si>
  <si>
    <t>https://www.mintransporte.gov.co/publicaciones/4793/mas-de-88-kilometros-de-ciclorrutas-para-usuarios-de-las-bicis-a-nivel-nacional/</t>
  </si>
  <si>
    <t>"en el 2015 se suscribieron cuatro convenios para el arranque de los primeros Sistemas Pilotos de Bicicletas Públicas con Barranquilla (72 bicicletas), Montería (100 bicicletas), San Andrés (150 bicicletas) y Sincelejo (100 bicicletas). Tres de estos Sistemas ya están funcionando y el de San Andrés Islas será inaugurado en abril. El total de la inversión realizada por el Ministerio de Transporte para estos Sistemas fue de aproximadamente 574 millones de pesos."</t>
  </si>
  <si>
    <t>Valor total en millones de pesos</t>
  </si>
  <si>
    <t>Extensión o área</t>
  </si>
  <si>
    <t>Beneficio</t>
  </si>
  <si>
    <t>4 kms</t>
  </si>
  <si>
    <t>Deprimente de la 94</t>
  </si>
  <si>
    <t>1 glorieta</t>
  </si>
  <si>
    <t>17,6 kms de ciclo-infraestructura</t>
  </si>
  <si>
    <t>17,6 kms</t>
  </si>
  <si>
    <t>Mesón de los Bucaros</t>
  </si>
  <si>
    <t>6 kms</t>
  </si>
  <si>
    <t>Datos FDN recaudos</t>
  </si>
  <si>
    <t>Fuente de pago</t>
  </si>
  <si>
    <t>Promedio</t>
  </si>
  <si>
    <t>Cartagena</t>
  </si>
  <si>
    <t>Cali**</t>
  </si>
  <si>
    <t>Pereira</t>
  </si>
  <si>
    <t>Montería</t>
  </si>
  <si>
    <t>Santa Marta</t>
  </si>
  <si>
    <t>Sincelejo</t>
  </si>
  <si>
    <t>Sobretasa Gasolina (1)</t>
  </si>
  <si>
    <t>15443,67</t>
  </si>
  <si>
    <t>Contribución garajes y estacionamientos</t>
  </si>
  <si>
    <t>20303,67</t>
  </si>
  <si>
    <t>Cobro por Congestión (2)</t>
  </si>
  <si>
    <t>12526,00</t>
  </si>
  <si>
    <t>Peajes de Acceso</t>
  </si>
  <si>
    <t>4274,38</t>
  </si>
  <si>
    <t>Cobro por Contaminación (propuesto)*</t>
  </si>
  <si>
    <t>59997,13</t>
  </si>
  <si>
    <t>Cobro por Contaminación (autorizado)</t>
  </si>
  <si>
    <t>65478,33</t>
  </si>
  <si>
    <t>Estacionamiento en vía</t>
  </si>
  <si>
    <t>19954,00</t>
  </si>
  <si>
    <t>Cobro circulación en pico y placa</t>
  </si>
  <si>
    <t>61252,56</t>
  </si>
  <si>
    <t>Cobro Siniestralidad*</t>
  </si>
  <si>
    <t>205171,50</t>
  </si>
  <si>
    <t>1.320.000</t>
  </si>
  <si>
    <t>Total</t>
  </si>
  <si>
    <t>2.824.011</t>
  </si>
  <si>
    <t>1544366,7%</t>
  </si>
  <si>
    <t>2030366,7%</t>
  </si>
  <si>
    <t>1252600,0%</t>
  </si>
  <si>
    <t>427437,5%</t>
  </si>
  <si>
    <t>5999712,5%</t>
  </si>
  <si>
    <t>6547833,3%</t>
  </si>
  <si>
    <t>1995400,0%</t>
  </si>
  <si>
    <t>6125255,6%</t>
  </si>
  <si>
    <t>20517150,0%</t>
  </si>
  <si>
    <t>5,1%</t>
  </si>
  <si>
    <t>2,6%</t>
  </si>
  <si>
    <t>3,9%</t>
  </si>
  <si>
    <t>3,5%</t>
  </si>
  <si>
    <t>17,0%</t>
  </si>
  <si>
    <t>2,9%</t>
  </si>
  <si>
    <t>7,8%</t>
  </si>
  <si>
    <t>7,0%</t>
  </si>
  <si>
    <t>31,3%</t>
  </si>
  <si>
    <t>3,6%</t>
  </si>
  <si>
    <t>6,6%</t>
  </si>
  <si>
    <t>2,0%</t>
  </si>
  <si>
    <t>2,8%</t>
  </si>
  <si>
    <t>1,4%</t>
  </si>
  <si>
    <t>0,0%</t>
  </si>
  <si>
    <t>0,7%</t>
  </si>
  <si>
    <t>9,4%</t>
  </si>
  <si>
    <t>0,8%</t>
  </si>
  <si>
    <t>1,0%</t>
  </si>
  <si>
    <t>10,7%</t>
  </si>
  <si>
    <t>13,7%</t>
  </si>
  <si>
    <t>13,6%</t>
  </si>
  <si>
    <t>13,8%</t>
  </si>
  <si>
    <t>14,4%</t>
  </si>
  <si>
    <t>15,4%</t>
  </si>
  <si>
    <t>16,3%</t>
  </si>
  <si>
    <t>16,6%</t>
  </si>
  <si>
    <t>6,9%</t>
  </si>
  <si>
    <t>24,7%</t>
  </si>
  <si>
    <t>17,8%</t>
  </si>
  <si>
    <t>11,5%</t>
  </si>
  <si>
    <t>11,4%</t>
  </si>
  <si>
    <t>27,0%</t>
  </si>
  <si>
    <t>11,6%</t>
  </si>
  <si>
    <t>41,9%</t>
  </si>
  <si>
    <t>36,5%</t>
  </si>
  <si>
    <t>46,7%</t>
  </si>
  <si>
    <t>46,8%</t>
  </si>
  <si>
    <t>46,4%</t>
  </si>
  <si>
    <t>47,1%</t>
  </si>
  <si>
    <t>Cobro por Congestión</t>
  </si>
  <si>
    <t>Sobretasa Gasolina</t>
  </si>
  <si>
    <t>Presupuesto definitivo inversión en transporte</t>
  </si>
  <si>
    <t>2020_o</t>
  </si>
  <si>
    <t>2021_o</t>
  </si>
  <si>
    <t>Promedio (con valores 2020_o)</t>
  </si>
  <si>
    <t>Promedio (con valores 2020)</t>
  </si>
  <si>
    <t>BARRANQUILLA</t>
  </si>
  <si>
    <t>BUCARAMANGA</t>
  </si>
  <si>
    <t>PASTO</t>
  </si>
  <si>
    <t>COLOMBIA</t>
  </si>
  <si>
    <t>Compromisos inversión en transporte</t>
  </si>
  <si>
    <t>Comprometido</t>
  </si>
  <si>
    <t>no comprometido</t>
  </si>
  <si>
    <t>presupuesto</t>
  </si>
  <si>
    <t>Comprometido (miles de millones)</t>
  </si>
  <si>
    <t>no comprometido (miles de millones)</t>
  </si>
  <si>
    <t>Presupuesto (miles de millones)</t>
  </si>
  <si>
    <t>Porcentaje no comprometido</t>
  </si>
  <si>
    <t>Comprometido (%)</t>
  </si>
  <si>
    <t>no comprometido (%)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</si>
</sst>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5">
    <font>
      <sz val="10.0"/>
      <color rgb="FF000000"/>
      <name val="Arial"/>
    </font>
    <font>
      <b/>
      <color theme="1"/>
      <name val="Arial"/>
    </font>
    <font/>
    <font>
      <color theme="1"/>
      <name val="Arial"/>
    </font>
    <font>
      <b/>
      <color rgb="FF980000"/>
      <name val="Arial"/>
    </font>
    <font>
      <u/>
      <color rgb="FF0000FF"/>
    </font>
    <font>
      <u/>
      <color rgb="FF0000FF"/>
    </font>
    <font>
      <u/>
      <color theme="1"/>
    </font>
    <font>
      <b/>
      <sz val="9.0"/>
      <color theme="1"/>
      <name val="Calibri"/>
    </font>
    <font>
      <sz val="9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sz val="18.0"/>
      <color rgb="FF98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readingOrder="0"/>
    </xf>
    <xf borderId="0" fillId="0" fontId="3" numFmtId="0" xfId="0" applyAlignment="1" applyFont="1">
      <alignment shrinkToFit="0" wrapText="0"/>
    </xf>
    <xf borderId="0" fillId="0" fontId="3" numFmtId="0" xfId="0" applyAlignment="1" applyFont="1">
      <alignment horizontal="center" readingOrder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horizontal="left" readingOrder="0" shrinkToFit="0" wrapText="1"/>
    </xf>
    <xf borderId="0" fillId="0" fontId="1" numFmtId="0" xfId="0" applyAlignment="1" applyFont="1">
      <alignment shrinkToFit="0" wrapText="0"/>
    </xf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4" xfId="0" applyFont="1" applyNumberFormat="1"/>
    <xf borderId="0" fillId="0" fontId="1" numFmtId="0" xfId="0" applyAlignment="1" applyFont="1">
      <alignment horizontal="left" shrinkToFit="0" wrapText="1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left"/>
    </xf>
    <xf borderId="4" fillId="0" fontId="4" numFmtId="0" xfId="0" applyAlignment="1" applyBorder="1" applyFont="1">
      <alignment horizontal="center" readingOrder="0"/>
    </xf>
    <xf borderId="5" fillId="0" fontId="2" numFmtId="0" xfId="0" applyBorder="1" applyFont="1"/>
    <xf borderId="6" fillId="0" fontId="2" numFmtId="0" xfId="0" applyBorder="1" applyFont="1"/>
    <xf borderId="7" fillId="0" fontId="3" numFmtId="0" xfId="0" applyAlignment="1" applyBorder="1" applyFont="1">
      <alignment readingOrder="0" shrinkToFit="0" wrapText="0"/>
    </xf>
    <xf borderId="7" fillId="0" fontId="3" numFmtId="0" xfId="0" applyAlignment="1" applyBorder="1" applyFont="1">
      <alignment shrinkToFit="0" wrapText="1"/>
    </xf>
    <xf borderId="7" fillId="0" fontId="3" numFmtId="0" xfId="0" applyAlignment="1" applyBorder="1" applyFont="1">
      <alignment shrinkToFit="0" wrapText="0"/>
    </xf>
    <xf borderId="7" fillId="0" fontId="1" numFmtId="0" xfId="0" applyAlignment="1" applyBorder="1" applyFont="1">
      <alignment readingOrder="0"/>
    </xf>
    <xf borderId="7" fillId="0" fontId="1" numFmtId="0" xfId="0" applyAlignment="1" applyBorder="1" applyFont="1">
      <alignment readingOrder="0" shrinkToFit="0" wrapText="1"/>
    </xf>
    <xf borderId="7" fillId="0" fontId="1" numFmtId="165" xfId="0" applyAlignment="1" applyBorder="1" applyFont="1" applyNumberFormat="1">
      <alignment horizontal="center" readingOrder="0"/>
    </xf>
    <xf borderId="7" fillId="0" fontId="1" numFmtId="0" xfId="0" applyAlignment="1" applyBorder="1" applyFont="1">
      <alignment horizontal="left" readingOrder="0"/>
    </xf>
    <xf borderId="7" fillId="0" fontId="1" numFmtId="0" xfId="0" applyAlignment="1" applyBorder="1" applyFont="1">
      <alignment readingOrder="0" shrinkToFit="0" wrapText="0"/>
    </xf>
    <xf borderId="0" fillId="0" fontId="1" numFmtId="0" xfId="0" applyAlignment="1" applyFont="1">
      <alignment readingOrder="0" shrinkToFit="0" wrapText="0"/>
    </xf>
    <xf borderId="7" fillId="0" fontId="3" numFmtId="0" xfId="0" applyAlignment="1" applyBorder="1" applyFont="1">
      <alignment readingOrder="0"/>
    </xf>
    <xf borderId="7" fillId="0" fontId="3" numFmtId="0" xfId="0" applyAlignment="1" applyBorder="1" applyFont="1">
      <alignment readingOrder="0" shrinkToFit="0" wrapText="1"/>
    </xf>
    <xf borderId="7" fillId="0" fontId="3" numFmtId="164" xfId="0" applyAlignment="1" applyBorder="1" applyFont="1" applyNumberFormat="1">
      <alignment horizontal="center" readingOrder="0"/>
    </xf>
    <xf borderId="7" fillId="0" fontId="3" numFmtId="0" xfId="0" applyAlignment="1" applyBorder="1" applyFont="1">
      <alignment horizontal="left" readingOrder="0" shrinkToFit="0" wrapText="1"/>
    </xf>
    <xf borderId="7" fillId="0" fontId="5" numFmtId="0" xfId="0" applyAlignment="1" applyBorder="1" applyFont="1">
      <alignment readingOrder="0" shrinkToFit="0" wrapText="0"/>
    </xf>
    <xf borderId="7" fillId="0" fontId="3" numFmtId="0" xfId="0" applyAlignment="1" applyBorder="1" applyFont="1">
      <alignment readingOrder="0" shrinkToFit="0" wrapText="1"/>
    </xf>
    <xf borderId="0" fillId="0" fontId="6" numFmtId="0" xfId="0" applyAlignment="1" applyFont="1">
      <alignment readingOrder="0" shrinkToFit="0" wrapText="0"/>
    </xf>
    <xf borderId="0" fillId="0" fontId="3" numFmtId="0" xfId="0" applyAlignment="1" applyFont="1">
      <alignment readingOrder="0" shrinkToFit="0" wrapText="0"/>
    </xf>
    <xf borderId="7" fillId="0" fontId="1" numFmtId="165" xfId="0" applyAlignment="1" applyBorder="1" applyFont="1" applyNumberFormat="1">
      <alignment horizontal="left" readingOrder="0" shrinkToFit="0" wrapText="1"/>
    </xf>
    <xf borderId="7" fillId="0" fontId="3" numFmtId="0" xfId="0" applyBorder="1" applyFont="1"/>
    <xf borderId="0" fillId="0" fontId="7" numFmtId="0" xfId="0" applyAlignment="1" applyFont="1">
      <alignment readingOrder="0" shrinkToFit="0" wrapText="0"/>
    </xf>
    <xf borderId="0" fillId="0" fontId="3" numFmtId="0" xfId="0" applyFont="1"/>
    <xf borderId="7" fillId="0" fontId="3" numFmtId="165" xfId="0" applyAlignment="1" applyBorder="1" applyFont="1" applyNumberFormat="1">
      <alignment horizontal="left" readingOrder="0" shrinkToFit="0" wrapText="1"/>
    </xf>
    <xf borderId="0" fillId="0" fontId="3" numFmtId="0" xfId="0" applyAlignment="1" applyFont="1">
      <alignment shrinkToFit="0" wrapText="1"/>
    </xf>
    <xf borderId="0" fillId="0" fontId="8" numFmtId="0" xfId="0" applyAlignment="1" applyFont="1">
      <alignment horizontal="center" readingOrder="0" shrinkToFit="0" wrapText="0"/>
    </xf>
    <xf borderId="0" fillId="0" fontId="8" numFmtId="0" xfId="0" applyAlignment="1" applyFont="1">
      <alignment horizontal="center" readingOrder="0"/>
    </xf>
    <xf borderId="7" fillId="0" fontId="8" numFmtId="0" xfId="0" applyAlignment="1" applyBorder="1" applyFont="1">
      <alignment horizontal="center" readingOrder="0" shrinkToFit="0" wrapText="0"/>
    </xf>
    <xf borderId="7" fillId="0" fontId="8" numFmtId="0" xfId="0" applyAlignment="1" applyBorder="1" applyFont="1">
      <alignment horizontal="center" readingOrder="0"/>
    </xf>
    <xf borderId="7" fillId="0" fontId="9" numFmtId="0" xfId="0" applyAlignment="1" applyBorder="1" applyFont="1">
      <alignment horizontal="center" readingOrder="0" shrinkToFit="0" wrapText="0"/>
    </xf>
    <xf borderId="7" fillId="0" fontId="9" numFmtId="0" xfId="0" applyAlignment="1" applyBorder="1" applyFont="1">
      <alignment horizontal="center" readingOrder="0"/>
    </xf>
    <xf borderId="0" fillId="0" fontId="9" numFmtId="0" xfId="0" applyAlignment="1" applyFont="1">
      <alignment horizontal="center" readingOrder="0" shrinkToFit="0" wrapText="0"/>
    </xf>
    <xf borderId="0" fillId="0" fontId="9" numFmtId="0" xfId="0" applyAlignment="1" applyFont="1">
      <alignment horizontal="center" readingOrder="0"/>
    </xf>
    <xf borderId="7" fillId="0" fontId="10" numFmtId="0" xfId="0" applyAlignment="1" applyBorder="1" applyFont="1">
      <alignment shrinkToFit="0" vertical="top" wrapText="0"/>
    </xf>
    <xf borderId="7" fillId="0" fontId="8" numFmtId="0" xfId="0" applyAlignment="1" applyBorder="1" applyFont="1">
      <alignment horizontal="center" shrinkToFit="0" wrapText="0"/>
    </xf>
    <xf borderId="0" fillId="0" fontId="11" numFmtId="0" xfId="0" applyAlignment="1" applyFont="1">
      <alignment shrinkToFit="0" vertical="bottom" wrapText="0"/>
    </xf>
    <xf borderId="4" fillId="0" fontId="12" numFmtId="0" xfId="0" applyAlignment="1" applyBorder="1" applyFont="1">
      <alignment horizontal="center" readingOrder="0" shrinkToFit="0" vertical="bottom" wrapText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 readingOrder="0"/>
    </xf>
    <xf borderId="7" fillId="0" fontId="1" numFmtId="0" xfId="0" applyAlignment="1" applyBorder="1" applyFont="1">
      <alignment horizontal="center" readingOrder="0"/>
    </xf>
    <xf borderId="7" fillId="0" fontId="1" numFmtId="0" xfId="0" applyAlignment="1" applyBorder="1" applyFont="1">
      <alignment horizontal="center" readingOrder="0"/>
    </xf>
    <xf borderId="7" fillId="0" fontId="12" numFmtId="0" xfId="0" applyAlignment="1" applyBorder="1" applyFont="1">
      <alignment horizontal="center" readingOrder="0" shrinkToFit="0" vertical="bottom" wrapText="0"/>
    </xf>
    <xf borderId="7" fillId="0" fontId="3" numFmtId="3" xfId="0" applyAlignment="1" applyBorder="1" applyFont="1" applyNumberFormat="1">
      <alignment horizontal="center" readingOrder="0"/>
    </xf>
    <xf borderId="0" fillId="0" fontId="3" numFmtId="3" xfId="0" applyAlignment="1" applyFont="1" applyNumberFormat="1">
      <alignment horizontal="center" readingOrder="0"/>
    </xf>
    <xf borderId="0" fillId="0" fontId="13" numFmtId="11" xfId="0" applyAlignment="1" applyFont="1" applyNumberFormat="1">
      <alignment horizontal="center" readingOrder="0" shrinkToFit="0" vertical="bottom" wrapText="0"/>
    </xf>
    <xf borderId="0" fillId="0" fontId="1" numFmtId="0" xfId="0" applyAlignment="1" applyFont="1">
      <alignment horizontal="center" readingOrder="0"/>
    </xf>
    <xf borderId="7" fillId="0" fontId="3" numFmtId="3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 readingOrder="0" shrinkToFit="0" wrapText="1"/>
    </xf>
    <xf borderId="7" fillId="0" fontId="3" numFmtId="0" xfId="0" applyAlignment="1" applyBorder="1" applyFont="1">
      <alignment horizontal="center"/>
    </xf>
    <xf borderId="7" fillId="0" fontId="3" numFmtId="1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7" fillId="0" fontId="3" numFmtId="0" xfId="0" applyAlignment="1" applyBorder="1" applyFont="1">
      <alignment horizontal="center" readingOrder="0"/>
    </xf>
    <xf borderId="7" fillId="0" fontId="3" numFmtId="10" xfId="0" applyAlignment="1" applyBorder="1" applyFont="1" applyNumberFormat="1">
      <alignment horizontal="center"/>
    </xf>
    <xf borderId="0" fillId="0" fontId="3" numFmtId="0" xfId="0" applyAlignment="1" applyFont="1">
      <alignment horizontal="center" readingOrder="0" shrinkToFit="0" wrapText="1"/>
    </xf>
    <xf borderId="0" fillId="0" fontId="12" numFmtId="0" xfId="0" applyAlignment="1" applyFont="1">
      <alignment horizontal="center" readingOrder="0" shrinkToFit="0" vertical="bottom" wrapText="0"/>
    </xf>
    <xf borderId="7" fillId="0" fontId="13" numFmtId="3" xfId="0" applyAlignment="1" applyBorder="1" applyFont="1" applyNumberFormat="1">
      <alignment horizontal="center" readingOrder="0" shrinkToFit="0" vertical="bottom" wrapText="0"/>
    </xf>
    <xf borderId="0" fillId="0" fontId="14" numFmtId="0" xfId="0" applyAlignment="1" applyFont="1">
      <alignment horizontal="center" readingOrder="0"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Valor total en millones de pesos vs Obra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'Costos obras comparados'!$C$1</c:f>
            </c:strRef>
          </c:tx>
          <c:spPr>
            <a:solidFill>
              <a:srgbClr val="999999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B6D7A8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D9EAD3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'Costos obras comparados'!$A$2:$A$9</c:f>
            </c:strRef>
          </c:cat>
          <c:val>
            <c:numRef>
              <c:f>'Costos obras comparados'!$C$2:$C$9</c:f>
              <c:numCache/>
            </c:numRef>
          </c:val>
        </c:ser>
        <c:axId val="790133283"/>
        <c:axId val="355129935"/>
      </c:barChart>
      <c:catAx>
        <c:axId val="7901332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Obra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55129935"/>
      </c:catAx>
      <c:valAx>
        <c:axId val="3551299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Valor total en millones de pesos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9013328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Promedio de recaudo (millones COP) según potencial fuente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'Recaudo posible'!$B$42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'Recaudo posible'!$A$43:$A$51</c:f>
            </c:strRef>
          </c:cat>
          <c:val>
            <c:numRef>
              <c:f>'Recaudo posible'!$B$43:$B$51</c:f>
              <c:numCache/>
            </c:numRef>
          </c:val>
        </c:ser>
        <c:axId val="1237249634"/>
        <c:axId val="1073427418"/>
      </c:barChart>
      <c:catAx>
        <c:axId val="12372496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73427418"/>
      </c:catAx>
      <c:valAx>
        <c:axId val="10734274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Promedio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3724963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Lo gastado y lo que sobra, promedio anual 2019-2021 (miles de millones)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'Analisis CHIP'!$B$22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dLbls>
            <c:numFmt formatCode="#,##0" sourceLinked="0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'Analisis CHIP'!$A$23:$A$25</c:f>
            </c:strRef>
          </c:cat>
          <c:val>
            <c:numRef>
              <c:f>'Analisis CHIP'!$B$23:$B$25</c:f>
              <c:numCache/>
            </c:numRef>
          </c:val>
        </c:ser>
        <c:ser>
          <c:idx val="1"/>
          <c:order val="1"/>
          <c:tx>
            <c:strRef>
              <c:f>'Analisis CHIP'!$C$22</c:f>
            </c:strRef>
          </c:tx>
          <c:spPr>
            <a:solidFill>
              <a:srgbClr val="DD7E6B"/>
            </a:solidFill>
            <a:ln cmpd="sng">
              <a:solidFill>
                <a:srgbClr val="000000"/>
              </a:solidFill>
            </a:ln>
          </c:spPr>
          <c:dLbls>
            <c:numFmt formatCode="#,##0" sourceLinked="0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'Analisis CHIP'!$A$23:$A$25</c:f>
            </c:strRef>
          </c:cat>
          <c:val>
            <c:numRef>
              <c:f>'Analisis CHIP'!$C$23:$C$25</c:f>
              <c:numCache/>
            </c:numRef>
          </c:val>
        </c:ser>
        <c:overlap val="100"/>
        <c:axId val="849129737"/>
        <c:axId val="1179851983"/>
      </c:barChart>
      <c:catAx>
        <c:axId val="8491297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Ciudad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79851983"/>
      </c:catAx>
      <c:valAx>
        <c:axId val="11798519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4912973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Gastado y disponible, promedio anual 2019-2021 (en %)</a:t>
            </a:r>
          </a:p>
        </c:rich>
      </c:tx>
      <c:overlay val="0"/>
    </c:title>
    <c:plotArea>
      <c:layout/>
      <c:barChart>
        <c:barDir val="col"/>
        <c:grouping val="percentStacked"/>
        <c:ser>
          <c:idx val="0"/>
          <c:order val="0"/>
          <c:tx>
            <c:strRef>
              <c:f>'Analisis CHIP'!$B$28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dPt>
            <c:idx val="0"/>
          </c:dPt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'Analisis CHIP'!$A$29:$A$32</c:f>
            </c:strRef>
          </c:cat>
          <c:val>
            <c:numRef>
              <c:f>'Analisis CHIP'!$B$29:$B$32</c:f>
              <c:numCache/>
            </c:numRef>
          </c:val>
        </c:ser>
        <c:ser>
          <c:idx val="1"/>
          <c:order val="1"/>
          <c:tx>
            <c:strRef>
              <c:f>'Analisis CHIP'!$C$28</c:f>
            </c:strRef>
          </c:tx>
          <c:spPr>
            <a:solidFill>
              <a:srgbClr val="DD7E6B"/>
            </a:solidFill>
            <a:ln cmpd="sng">
              <a:solidFill>
                <a:srgbClr val="000000"/>
              </a:solidFill>
            </a:ln>
          </c:spPr>
          <c:dPt>
            <c:idx val="0"/>
          </c:dPt>
          <c:dPt>
            <c:idx val="1"/>
          </c:dPt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'Analisis CHIP'!$A$29:$A$32</c:f>
            </c:strRef>
          </c:cat>
          <c:val>
            <c:numRef>
              <c:f>'Analisis CHIP'!$C$29:$C$32</c:f>
              <c:numCache/>
            </c:numRef>
          </c:val>
        </c:ser>
        <c:overlap val="100"/>
        <c:axId val="382294099"/>
        <c:axId val="1956576378"/>
      </c:barChart>
      <c:catAx>
        <c:axId val="3822940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Ciudad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56576378"/>
      </c:catAx>
      <c:valAx>
        <c:axId val="19565763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229409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Lo gastado y lo que sobra, promedio anual 2017-2021 (miles de millones)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'Analisis CHIP'!$B$74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dLbls>
            <c:numFmt formatCode="#,##0_)" sourceLinked="0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'Analisis CHIP'!$A$75:$A$77</c:f>
            </c:strRef>
          </c:cat>
          <c:val>
            <c:numRef>
              <c:f>'Analisis CHIP'!$B$75:$B$77</c:f>
              <c:numCache/>
            </c:numRef>
          </c:val>
        </c:ser>
        <c:ser>
          <c:idx val="1"/>
          <c:order val="1"/>
          <c:tx>
            <c:strRef>
              <c:f>'Analisis CHIP'!$C$74</c:f>
            </c:strRef>
          </c:tx>
          <c:spPr>
            <a:solidFill>
              <a:srgbClr val="DD7E6B"/>
            </a:solidFill>
            <a:ln cmpd="sng">
              <a:solidFill>
                <a:srgbClr val="000000"/>
              </a:solidFill>
            </a:ln>
          </c:spPr>
          <c:dLbls>
            <c:numFmt formatCode="#,##0_)" sourceLinked="0"/>
            <c:txPr>
              <a:bodyPr/>
              <a:lstStyle/>
              <a:p>
                <a:pPr lvl="0">
                  <a:defRPr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'Analisis CHIP'!$A$75:$A$77</c:f>
            </c:strRef>
          </c:cat>
          <c:val>
            <c:numRef>
              <c:f>'Analisis CHIP'!$C$75:$C$77</c:f>
              <c:numCache/>
            </c:numRef>
          </c:val>
        </c:ser>
        <c:overlap val="100"/>
        <c:axId val="520008062"/>
        <c:axId val="2129097747"/>
      </c:barChart>
      <c:catAx>
        <c:axId val="5200080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Ciudad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29097747"/>
      </c:catAx>
      <c:valAx>
        <c:axId val="21290977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2000806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Gastado y disponible, promedio anual 2017-2021 (en %)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'Analisis CHIP'!$B$80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'Analisis CHIP'!$A$81:$A$84</c:f>
            </c:strRef>
          </c:cat>
          <c:val>
            <c:numRef>
              <c:f>'Analisis CHIP'!$B$81:$B$84</c:f>
              <c:numCache/>
            </c:numRef>
          </c:val>
        </c:ser>
        <c:ser>
          <c:idx val="1"/>
          <c:order val="1"/>
          <c:tx>
            <c:strRef>
              <c:f>'Analisis CHIP'!$C$80</c:f>
            </c:strRef>
          </c:tx>
          <c:spPr>
            <a:solidFill>
              <a:srgbClr val="DD7E6B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'Analisis CHIP'!$A$81:$A$84</c:f>
            </c:strRef>
          </c:cat>
          <c:val>
            <c:numRef>
              <c:f>'Analisis CHIP'!$C$81:$C$84</c:f>
              <c:numCache/>
            </c:numRef>
          </c:val>
        </c:ser>
        <c:overlap val="100"/>
        <c:axId val="1969557091"/>
        <c:axId val="2050720909"/>
      </c:barChart>
      <c:catAx>
        <c:axId val="19695570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Ciudad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50720909"/>
      </c:catAx>
      <c:valAx>
        <c:axId val="20507209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6955709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190500</xdr:colOff>
      <xdr:row>0</xdr:row>
      <xdr:rowOff>142875</xdr:rowOff>
    </xdr:from>
    <xdr:ext cx="5715000" cy="78200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66675</xdr:colOff>
      <xdr:row>40</xdr:row>
      <xdr:rowOff>114300</xdr:rowOff>
    </xdr:from>
    <xdr:ext cx="5715000" cy="51149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600075</xdr:colOff>
      <xdr:row>14</xdr:row>
      <xdr:rowOff>47625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600075</xdr:colOff>
      <xdr:row>32</xdr:row>
      <xdr:rowOff>57150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6</xdr:col>
      <xdr:colOff>180975</xdr:colOff>
      <xdr:row>67</xdr:row>
      <xdr:rowOff>9525</xdr:rowOff>
    </xdr:from>
    <xdr:ext cx="5715000" cy="3533775"/>
    <xdr:graphicFrame>
      <xdr:nvGraphicFramePr>
        <xdr:cNvPr id="5" name="Chart 5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6</xdr:col>
      <xdr:colOff>190500</xdr:colOff>
      <xdr:row>85</xdr:row>
      <xdr:rowOff>47625</xdr:rowOff>
    </xdr:from>
    <xdr:ext cx="5715000" cy="3533775"/>
    <xdr:graphicFrame>
      <xdr:nvGraphicFramePr>
        <xdr:cNvPr id="6" name="Chart 6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eltiempo.com/colombia/barranquilla/barranquilla-problemas-en-circunvalar-y-cordialidad-por-predios-609210" TargetMode="External"/><Relationship Id="rId22" Type="http://schemas.openxmlformats.org/officeDocument/2006/relationships/hyperlink" Target="https://www.metropol.gov.co/Paginas/Noticias/Con-1110-metros-de-cicloinfraestructura-area-metropolitana-logra-conexion-de-ciclorrutas-en-medellin.aspx" TargetMode="External"/><Relationship Id="rId21" Type="http://schemas.openxmlformats.org/officeDocument/2006/relationships/hyperlink" Target="https://www.eltiempo.com/archivo/documento/CMS-14618075" TargetMode="External"/><Relationship Id="rId24" Type="http://schemas.openxmlformats.org/officeDocument/2006/relationships/hyperlink" Target="https://www.elcolombiano.com/antioquia/medellin-estrena-690-parqueaderos-para-bicicletas-GE13533306" TargetMode="External"/><Relationship Id="rId23" Type="http://schemas.openxmlformats.org/officeDocument/2006/relationships/hyperlink" Target="https://comunicandobelen.co/nueva-ciclorruta-calle-barranquilla/" TargetMode="External"/><Relationship Id="rId1" Type="http://schemas.openxmlformats.org/officeDocument/2006/relationships/hyperlink" Target="https://www.elespectador.com/bogota/mas-de-3100-millones-de-pesos-costo-puente-que-colapso-en-canton-norte-article-541441/" TargetMode="External"/><Relationship Id="rId2" Type="http://schemas.openxmlformats.org/officeDocument/2006/relationships/hyperlink" Target="https://www.semana.com/bogota/articulo/obras-de-valorizacion-en-bogota-por-838388-millones-estarian-listas-hasta-el-segundo-semestre-de-2023/202113/" TargetMode="External"/><Relationship Id="rId3" Type="http://schemas.openxmlformats.org/officeDocument/2006/relationships/hyperlink" Target="https://caracol.com.co/radio/2011/05/30/bogota/1306729980_480618.html" TargetMode="External"/><Relationship Id="rId4" Type="http://schemas.openxmlformats.org/officeDocument/2006/relationships/hyperlink" Target="https://www.eltiempo.com/bogota/ciclorruta-calle-13-cuanto-costara-el-nuevo-carril-para-bicicletas-en-bogota-562200" TargetMode="External"/><Relationship Id="rId9" Type="http://schemas.openxmlformats.org/officeDocument/2006/relationships/hyperlink" Target="https://www.noticiasrcn.com/bogota/asi-es-el-megaproyecto-que-beneficiara-los-ciclistas-en-bogota-358257" TargetMode="External"/><Relationship Id="rId26" Type="http://schemas.openxmlformats.org/officeDocument/2006/relationships/hyperlink" Target="https://www.mintransporte.gov.co/publicaciones/4793/mas-de-88-kilometros-de-ciclorrutas-para-usuarios-de-las-bicis-a-nivel-nacional/" TargetMode="External"/><Relationship Id="rId25" Type="http://schemas.openxmlformats.org/officeDocument/2006/relationships/hyperlink" Target="https://www.wradio.com.co/noticias/bogota/contraloria-distrital-encontro-millonario-detrimento-en-el-deprimido-de-la-calle-94/20200116/nota/4003491.aspx" TargetMode="External"/><Relationship Id="rId27" Type="http://schemas.openxmlformats.org/officeDocument/2006/relationships/drawing" Target="../drawings/drawing2.xml"/><Relationship Id="rId5" Type="http://schemas.openxmlformats.org/officeDocument/2006/relationships/hyperlink" Target="https://conexioncapital.co/mas-de-7-400-ciclistas-beneficiados-con-la-ciclorruta-de-la-calle-13/" TargetMode="External"/><Relationship Id="rId6" Type="http://schemas.openxmlformats.org/officeDocument/2006/relationships/hyperlink" Target="https://calidad.idu.gov.co/page/cicloruta" TargetMode="External"/><Relationship Id="rId7" Type="http://schemas.openxmlformats.org/officeDocument/2006/relationships/hyperlink" Target="https://bogota.gov.co/mi-ciudad/movilidad/conoce-la-inversion-que-hara-el-idu-para-red-de-ciclorrutas-de-bogota" TargetMode="External"/><Relationship Id="rId8" Type="http://schemas.openxmlformats.org/officeDocument/2006/relationships/hyperlink" Target="https://bogota.gov.co/mi-ciudad/movilidad/ciclo-alameda-medio-milenio" TargetMode="External"/><Relationship Id="rId11" Type="http://schemas.openxmlformats.org/officeDocument/2006/relationships/hyperlink" Target="https://www.semana.com/bogota/articulo/obras-de-valorizacion-en-bogota-por-838388-millones-estarian-listas-hasta-el-segundo-semestre-de-2023/202113/" TargetMode="External"/><Relationship Id="rId10" Type="http://schemas.openxmlformats.org/officeDocument/2006/relationships/hyperlink" Target="https://www.semana.com/bogota/articulo/obras-de-valorizacion-en-bogota-por-838388-millones-estarian-listas-hasta-el-segundo-semestre-de-2023/202113/" TargetMode="External"/><Relationship Id="rId13" Type="http://schemas.openxmlformats.org/officeDocument/2006/relationships/hyperlink" Target="https://www.semana.com/bogota/articulo/obras-de-valorizacion-en-bogota-por-838388-millones-estarian-listas-hasta-el-segundo-semestre-de-2023/202113/" TargetMode="External"/><Relationship Id="rId12" Type="http://schemas.openxmlformats.org/officeDocument/2006/relationships/hyperlink" Target="https://www.semana.com/bogota/articulo/obras-de-valorizacion-en-bogota-por-838388-millones-estarian-listas-hasta-el-segundo-semestre-de-2023/202113/" TargetMode="External"/><Relationship Id="rId15" Type="http://schemas.openxmlformats.org/officeDocument/2006/relationships/hyperlink" Target="https://caracol.com.co/emisora/2019/05/08/bucaramanga/1557317343_775059.html" TargetMode="External"/><Relationship Id="rId14" Type="http://schemas.openxmlformats.org/officeDocument/2006/relationships/hyperlink" Target="https://www.semana.com/bogota/articulo/obras-de-valorizacion-en-bogota-por-838388-millones-estarian-listas-hasta-el-segundo-semestre-de-2023/202113/" TargetMode="External"/><Relationship Id="rId17" Type="http://schemas.openxmlformats.org/officeDocument/2006/relationships/hyperlink" Target="https://www.revistaequipar.com/noticias/gran-malecon-el-proyecto-que-le-cambia-la-cara-a-barranquilla" TargetMode="External"/><Relationship Id="rId16" Type="http://schemas.openxmlformats.org/officeDocument/2006/relationships/hyperlink" Target="https://la.network/nueve-zonas-de-bucaramanga-ya-estan-conectadas-por-ciclorrutas/" TargetMode="External"/><Relationship Id="rId19" Type="http://schemas.openxmlformats.org/officeDocument/2006/relationships/hyperlink" Target="https://www.eltiempo.com/colombia/barranquilla/barranquilla-problemas-en-circunvalar-y-cordialidad-por-predios-609210" TargetMode="External"/><Relationship Id="rId18" Type="http://schemas.openxmlformats.org/officeDocument/2006/relationships/hyperlink" Target="https://www.eltiempo.com/colombia/barranquilla/un-billon-de-pesos-suman-proyectos-en-el-atlantico-574892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9"/>
    <outlinePr summaryBelow="0" summaryRight="0"/>
  </sheetPr>
  <sheetViews>
    <sheetView workbookViewId="0"/>
  </sheetViews>
  <sheetFormatPr customHeight="1" defaultColWidth="14.43" defaultRowHeight="15.75"/>
  <cols>
    <col customWidth="1" min="1" max="1" width="30.0"/>
    <col customWidth="1" min="3" max="3" width="22.86"/>
    <col customWidth="1" min="5" max="5" width="8.86"/>
    <col customWidth="1" min="6" max="69" width="14.14"/>
  </cols>
  <sheetData>
    <row r="1">
      <c r="A1" s="1" t="s">
        <v>0</v>
      </c>
      <c r="B1" s="2"/>
      <c r="C1" s="2"/>
      <c r="D1" s="2"/>
      <c r="E1" s="3"/>
      <c r="F1" s="4"/>
      <c r="G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/>
      <c r="AP1" s="6"/>
      <c r="AQ1" s="6"/>
      <c r="AR1" s="6"/>
      <c r="AX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</row>
    <row r="2">
      <c r="A2" s="7" t="s">
        <v>1</v>
      </c>
      <c r="B2" s="8" t="s">
        <v>2</v>
      </c>
      <c r="C2" s="9" t="s">
        <v>3</v>
      </c>
      <c r="D2" s="10" t="s">
        <v>4</v>
      </c>
      <c r="E2" s="7" t="s">
        <v>5</v>
      </c>
      <c r="F2" s="11" t="s">
        <v>6</v>
      </c>
      <c r="H2" s="4"/>
      <c r="V2" s="6"/>
      <c r="W2" s="6"/>
      <c r="X2" s="6"/>
      <c r="Y2" s="6"/>
      <c r="Z2" s="6"/>
      <c r="AA2" s="6"/>
      <c r="AB2" s="6"/>
      <c r="AC2" s="6"/>
      <c r="AO2" s="6"/>
      <c r="AP2" s="6"/>
      <c r="AQ2" s="6"/>
      <c r="AR2" s="6"/>
      <c r="AX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>
      <c r="A3" s="12" t="s">
        <v>7</v>
      </c>
      <c r="B3" s="13" t="s">
        <v>8</v>
      </c>
      <c r="C3" s="14">
        <v>1.1177339901477832E7</v>
      </c>
      <c r="D3" s="15" t="s">
        <v>9</v>
      </c>
      <c r="E3" s="12">
        <v>2021.0</v>
      </c>
      <c r="F3" s="11" t="s">
        <v>10</v>
      </c>
      <c r="H3" s="4"/>
      <c r="V3" s="6"/>
      <c r="W3" s="6"/>
      <c r="X3" s="6"/>
      <c r="Y3" s="6"/>
      <c r="Z3" s="6"/>
      <c r="AA3" s="6"/>
      <c r="AB3" s="6"/>
      <c r="AC3" s="6"/>
      <c r="AO3" s="6"/>
      <c r="AP3" s="6"/>
      <c r="AQ3" s="6"/>
      <c r="AR3" s="6"/>
      <c r="AX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>
      <c r="A4" s="12" t="s">
        <v>7</v>
      </c>
      <c r="B4" s="13" t="s">
        <v>11</v>
      </c>
      <c r="C4" s="14">
        <v>141231.0</v>
      </c>
      <c r="D4" s="15" t="s">
        <v>12</v>
      </c>
      <c r="E4" s="12">
        <v>2021.0</v>
      </c>
      <c r="F4" s="11" t="s">
        <v>13</v>
      </c>
      <c r="H4" s="4"/>
      <c r="V4" s="6"/>
      <c r="W4" s="6"/>
      <c r="X4" s="6"/>
      <c r="Y4" s="6"/>
      <c r="Z4" s="6"/>
      <c r="AA4" s="6"/>
      <c r="AB4" s="6"/>
      <c r="AC4" s="6"/>
      <c r="AO4" s="6"/>
      <c r="AP4" s="6"/>
      <c r="AQ4" s="6"/>
      <c r="AR4" s="6"/>
      <c r="AX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</row>
    <row r="5">
      <c r="A5" s="12" t="s">
        <v>7</v>
      </c>
      <c r="B5" s="13" t="s">
        <v>14</v>
      </c>
      <c r="C5" s="14">
        <v>122171.0</v>
      </c>
      <c r="D5" s="15" t="s">
        <v>15</v>
      </c>
      <c r="E5" s="12">
        <v>2021.0</v>
      </c>
      <c r="F5" s="11" t="s">
        <v>16</v>
      </c>
      <c r="H5" s="4"/>
      <c r="V5" s="6"/>
      <c r="W5" s="6"/>
      <c r="X5" s="6"/>
      <c r="Y5" s="6"/>
      <c r="Z5" s="6"/>
      <c r="AA5" s="6"/>
      <c r="AB5" s="6"/>
      <c r="AC5" s="6"/>
      <c r="AO5" s="6"/>
      <c r="AP5" s="6"/>
      <c r="AQ5" s="6"/>
      <c r="AR5" s="6"/>
      <c r="AX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</row>
    <row r="6">
      <c r="A6" s="12" t="s">
        <v>7</v>
      </c>
      <c r="B6" s="13" t="s">
        <v>17</v>
      </c>
      <c r="C6" s="14">
        <v>990000.0</v>
      </c>
      <c r="D6" s="15" t="s">
        <v>18</v>
      </c>
      <c r="E6" s="12">
        <v>2021.0</v>
      </c>
      <c r="F6" s="11" t="s">
        <v>19</v>
      </c>
      <c r="H6" s="4"/>
      <c r="V6" s="6"/>
      <c r="W6" s="6"/>
      <c r="X6" s="6"/>
      <c r="Y6" s="6"/>
      <c r="Z6" s="6"/>
      <c r="AA6" s="6"/>
      <c r="AB6" s="6"/>
      <c r="AC6" s="6"/>
      <c r="AO6" s="6"/>
      <c r="AP6" s="6"/>
      <c r="AQ6" s="6"/>
      <c r="AR6" s="6"/>
      <c r="AX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>
      <c r="A7" s="12" t="s">
        <v>7</v>
      </c>
      <c r="B7" s="13" t="s">
        <v>20</v>
      </c>
      <c r="C7" s="14">
        <v>2.28536885E7</v>
      </c>
      <c r="D7" s="15" t="s">
        <v>15</v>
      </c>
      <c r="E7" s="16">
        <v>2019.0</v>
      </c>
      <c r="F7" s="11" t="s">
        <v>16</v>
      </c>
      <c r="H7" s="4"/>
      <c r="V7" s="6"/>
      <c r="W7" s="6"/>
      <c r="X7" s="6"/>
      <c r="Y7" s="6"/>
      <c r="Z7" s="6"/>
      <c r="AA7" s="6"/>
      <c r="AB7" s="6"/>
      <c r="AC7" s="6"/>
      <c r="AO7" s="6"/>
      <c r="AP7" s="6"/>
      <c r="AQ7" s="6"/>
      <c r="AR7" s="6"/>
      <c r="AX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</row>
    <row r="8">
      <c r="A8" s="12" t="s">
        <v>7</v>
      </c>
      <c r="B8" s="13" t="s">
        <v>21</v>
      </c>
      <c r="C8" s="14">
        <v>7.0E8</v>
      </c>
      <c r="D8" s="15" t="s">
        <v>22</v>
      </c>
      <c r="E8" s="12">
        <v>2016.0</v>
      </c>
      <c r="F8" s="11" t="s">
        <v>23</v>
      </c>
      <c r="H8" s="4"/>
      <c r="V8" s="6"/>
      <c r="W8" s="6"/>
      <c r="X8" s="6"/>
      <c r="Y8" s="6"/>
      <c r="Z8" s="6"/>
      <c r="AA8" s="6"/>
      <c r="AB8" s="6"/>
      <c r="AC8" s="6"/>
      <c r="AO8" s="6"/>
      <c r="AP8" s="6"/>
      <c r="AQ8" s="6"/>
      <c r="AR8" s="6"/>
      <c r="AX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</row>
    <row r="9">
      <c r="A9" s="12" t="s">
        <v>24</v>
      </c>
      <c r="B9" s="13" t="s">
        <v>25</v>
      </c>
      <c r="C9" s="14">
        <v>1.16E8</v>
      </c>
      <c r="D9" s="15" t="s">
        <v>26</v>
      </c>
      <c r="E9" s="12">
        <v>2020.0</v>
      </c>
      <c r="F9" s="11" t="s">
        <v>27</v>
      </c>
      <c r="H9" s="4"/>
      <c r="V9" s="6"/>
      <c r="W9" s="6"/>
      <c r="X9" s="6"/>
      <c r="Y9" s="6"/>
      <c r="Z9" s="6"/>
      <c r="AA9" s="6"/>
      <c r="AB9" s="6"/>
      <c r="AC9" s="6"/>
      <c r="AO9" s="6"/>
      <c r="AP9" s="6"/>
      <c r="AQ9" s="6"/>
      <c r="AR9" s="6"/>
      <c r="AX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</row>
    <row r="10">
      <c r="A10" s="12" t="s">
        <v>7</v>
      </c>
      <c r="B10" s="13" t="s">
        <v>28</v>
      </c>
      <c r="C10" s="14">
        <v>306404.0</v>
      </c>
      <c r="D10" s="15"/>
      <c r="E10" s="12">
        <v>2021.0</v>
      </c>
      <c r="F10" s="11" t="s">
        <v>16</v>
      </c>
      <c r="H10" s="4"/>
      <c r="V10" s="6"/>
      <c r="W10" s="6"/>
      <c r="X10" s="6"/>
      <c r="Y10" s="6"/>
      <c r="Z10" s="6"/>
      <c r="AA10" s="6"/>
      <c r="AB10" s="6"/>
      <c r="AC10" s="6"/>
      <c r="AO10" s="6"/>
      <c r="AP10" s="6"/>
      <c r="AQ10" s="6"/>
      <c r="AR10" s="6"/>
      <c r="AX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>
      <c r="A11" s="12" t="s">
        <v>7</v>
      </c>
      <c r="B11" s="13" t="s">
        <v>29</v>
      </c>
      <c r="C11" s="14">
        <v>5.818333333333334E8</v>
      </c>
      <c r="D11" s="15" t="s">
        <v>30</v>
      </c>
      <c r="E11" s="12">
        <v>2017.0</v>
      </c>
      <c r="F11" s="11" t="s">
        <v>31</v>
      </c>
      <c r="H11" s="4"/>
      <c r="V11" s="6"/>
      <c r="W11" s="6"/>
      <c r="X11" s="6"/>
      <c r="Y11" s="6"/>
      <c r="Z11" s="6"/>
      <c r="AA11" s="6"/>
      <c r="AB11" s="6"/>
      <c r="AC11" s="6"/>
      <c r="AO11" s="6"/>
      <c r="AP11" s="6"/>
      <c r="AQ11" s="6"/>
      <c r="AR11" s="6"/>
      <c r="AX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>
      <c r="A12" s="12" t="s">
        <v>7</v>
      </c>
      <c r="B12" s="13" t="s">
        <v>32</v>
      </c>
      <c r="C12" s="14">
        <v>4.8E9</v>
      </c>
      <c r="D12" s="15"/>
      <c r="E12" s="12">
        <v>2021.0</v>
      </c>
      <c r="F12" s="11" t="s">
        <v>33</v>
      </c>
      <c r="H12" s="4"/>
      <c r="V12" s="6"/>
      <c r="W12" s="6"/>
      <c r="X12" s="6"/>
      <c r="Y12" s="6"/>
      <c r="Z12" s="6"/>
      <c r="AA12" s="6"/>
      <c r="AB12" s="6"/>
      <c r="AC12" s="6"/>
      <c r="AO12" s="6"/>
      <c r="AP12" s="6"/>
      <c r="AQ12" s="6"/>
      <c r="AR12" s="6"/>
      <c r="AX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>
      <c r="E13" s="17"/>
      <c r="G13" s="5"/>
    </row>
    <row r="14">
      <c r="E14" s="17"/>
      <c r="G14" s="5"/>
    </row>
    <row r="15">
      <c r="E15" s="17"/>
      <c r="G15" s="5"/>
    </row>
    <row r="16">
      <c r="E16" s="17"/>
      <c r="G16" s="5"/>
    </row>
    <row r="17">
      <c r="E17" s="17"/>
      <c r="G17" s="5"/>
    </row>
    <row r="18">
      <c r="E18" s="17"/>
      <c r="G18" s="5"/>
    </row>
    <row r="19">
      <c r="E19" s="17"/>
      <c r="G19" s="5"/>
    </row>
    <row r="20">
      <c r="E20" s="17"/>
      <c r="G20" s="5"/>
    </row>
    <row r="21">
      <c r="E21" s="17"/>
      <c r="G21" s="5"/>
    </row>
    <row r="22">
      <c r="E22" s="17"/>
      <c r="G22" s="5"/>
    </row>
    <row r="23">
      <c r="E23" s="17"/>
      <c r="G23" s="5"/>
    </row>
    <row r="24">
      <c r="E24" s="17"/>
      <c r="G24" s="5"/>
    </row>
    <row r="25">
      <c r="E25" s="17"/>
      <c r="G25" s="5"/>
    </row>
    <row r="26">
      <c r="E26" s="17"/>
      <c r="G26" s="5"/>
    </row>
    <row r="27">
      <c r="E27" s="17"/>
      <c r="G27" s="5"/>
    </row>
    <row r="28">
      <c r="E28" s="17"/>
      <c r="G28" s="5"/>
    </row>
    <row r="29">
      <c r="E29" s="17"/>
      <c r="G29" s="5"/>
    </row>
    <row r="30">
      <c r="E30" s="17"/>
      <c r="G30" s="5"/>
    </row>
    <row r="31">
      <c r="E31" s="17"/>
      <c r="G31" s="5"/>
    </row>
    <row r="32">
      <c r="E32" s="17"/>
      <c r="G32" s="5"/>
    </row>
    <row r="33">
      <c r="E33" s="17"/>
      <c r="G33" s="5"/>
    </row>
    <row r="34">
      <c r="E34" s="17"/>
      <c r="G34" s="5"/>
    </row>
    <row r="35">
      <c r="E35" s="17"/>
      <c r="G35" s="5"/>
    </row>
    <row r="36">
      <c r="E36" s="17"/>
      <c r="G36" s="5"/>
    </row>
    <row r="37">
      <c r="E37" s="17"/>
      <c r="G37" s="5"/>
    </row>
    <row r="38">
      <c r="E38" s="17"/>
      <c r="G38" s="5"/>
    </row>
    <row r="39">
      <c r="E39" s="17"/>
      <c r="G39" s="5"/>
    </row>
    <row r="40">
      <c r="E40" s="17"/>
      <c r="G40" s="5"/>
    </row>
    <row r="41">
      <c r="E41" s="17"/>
      <c r="G41" s="5"/>
    </row>
    <row r="42">
      <c r="E42" s="17"/>
      <c r="G42" s="5"/>
    </row>
    <row r="43">
      <c r="E43" s="17"/>
      <c r="G43" s="5"/>
    </row>
    <row r="44">
      <c r="E44" s="17"/>
      <c r="G44" s="5"/>
    </row>
    <row r="45">
      <c r="E45" s="17"/>
      <c r="G45" s="5"/>
    </row>
    <row r="46">
      <c r="E46" s="17"/>
      <c r="G46" s="5"/>
    </row>
    <row r="47">
      <c r="E47" s="17"/>
      <c r="G47" s="5"/>
    </row>
    <row r="48">
      <c r="E48" s="17"/>
      <c r="G48" s="5"/>
    </row>
    <row r="49">
      <c r="E49" s="17"/>
      <c r="G49" s="5"/>
    </row>
    <row r="50">
      <c r="E50" s="17"/>
      <c r="G50" s="5"/>
    </row>
    <row r="51">
      <c r="E51" s="17"/>
      <c r="G51" s="5"/>
    </row>
    <row r="52">
      <c r="E52" s="17"/>
      <c r="G52" s="5"/>
    </row>
    <row r="53">
      <c r="E53" s="17"/>
      <c r="G53" s="5"/>
    </row>
    <row r="54">
      <c r="E54" s="17"/>
      <c r="G54" s="5"/>
    </row>
    <row r="55">
      <c r="E55" s="17"/>
      <c r="G55" s="5"/>
    </row>
    <row r="56">
      <c r="E56" s="17"/>
      <c r="G56" s="5"/>
    </row>
    <row r="57">
      <c r="E57" s="17"/>
      <c r="G57" s="5"/>
    </row>
    <row r="58">
      <c r="E58" s="17"/>
      <c r="G58" s="5"/>
    </row>
    <row r="59">
      <c r="E59" s="17"/>
      <c r="G59" s="5"/>
    </row>
    <row r="60">
      <c r="E60" s="17"/>
      <c r="G60" s="5"/>
    </row>
    <row r="61">
      <c r="E61" s="17"/>
      <c r="G61" s="5"/>
    </row>
    <row r="62">
      <c r="E62" s="17"/>
      <c r="G62" s="5"/>
    </row>
    <row r="63">
      <c r="E63" s="17"/>
      <c r="G63" s="5"/>
    </row>
    <row r="64">
      <c r="E64" s="17"/>
      <c r="G64" s="5"/>
    </row>
    <row r="65">
      <c r="E65" s="17"/>
      <c r="G65" s="5"/>
    </row>
    <row r="66">
      <c r="E66" s="17"/>
      <c r="G66" s="5"/>
    </row>
    <row r="67">
      <c r="E67" s="17"/>
      <c r="G67" s="5"/>
    </row>
    <row r="68">
      <c r="E68" s="17"/>
      <c r="G68" s="5"/>
    </row>
    <row r="69">
      <c r="E69" s="17"/>
      <c r="G69" s="5"/>
    </row>
    <row r="70">
      <c r="E70" s="17"/>
      <c r="G70" s="5"/>
    </row>
    <row r="71">
      <c r="E71" s="17"/>
      <c r="G71" s="5"/>
    </row>
    <row r="72">
      <c r="E72" s="17"/>
      <c r="G72" s="5"/>
    </row>
    <row r="73">
      <c r="E73" s="17"/>
      <c r="G73" s="5"/>
    </row>
    <row r="74">
      <c r="E74" s="17"/>
      <c r="G74" s="5"/>
    </row>
    <row r="75">
      <c r="E75" s="17"/>
      <c r="G75" s="5"/>
    </row>
    <row r="76">
      <c r="E76" s="17"/>
      <c r="G76" s="5"/>
    </row>
    <row r="77">
      <c r="E77" s="17"/>
      <c r="G77" s="5"/>
    </row>
    <row r="78">
      <c r="E78" s="17"/>
      <c r="G78" s="5"/>
    </row>
    <row r="79">
      <c r="E79" s="17"/>
      <c r="G79" s="5"/>
    </row>
    <row r="80">
      <c r="E80" s="17"/>
      <c r="G80" s="5"/>
    </row>
    <row r="81">
      <c r="E81" s="17"/>
      <c r="G81" s="5"/>
    </row>
    <row r="82">
      <c r="E82" s="17"/>
      <c r="G82" s="5"/>
    </row>
    <row r="83">
      <c r="E83" s="17"/>
      <c r="G83" s="5"/>
    </row>
    <row r="84">
      <c r="E84" s="17"/>
      <c r="G84" s="5"/>
    </row>
    <row r="85">
      <c r="E85" s="17"/>
      <c r="G85" s="5"/>
    </row>
    <row r="86">
      <c r="E86" s="17"/>
      <c r="G86" s="5"/>
    </row>
    <row r="87">
      <c r="E87" s="17"/>
      <c r="G87" s="5"/>
    </row>
    <row r="88">
      <c r="E88" s="17"/>
      <c r="G88" s="5"/>
    </row>
    <row r="89">
      <c r="E89" s="17"/>
      <c r="G89" s="5"/>
    </row>
    <row r="90">
      <c r="E90" s="17"/>
      <c r="G90" s="5"/>
    </row>
    <row r="91">
      <c r="E91" s="17"/>
      <c r="G91" s="5"/>
    </row>
    <row r="92">
      <c r="E92" s="17"/>
      <c r="G92" s="5"/>
    </row>
    <row r="93">
      <c r="E93" s="17"/>
      <c r="G93" s="5"/>
    </row>
    <row r="94">
      <c r="E94" s="17"/>
      <c r="G94" s="5"/>
    </row>
    <row r="95">
      <c r="E95" s="17"/>
      <c r="G95" s="5"/>
    </row>
    <row r="96">
      <c r="E96" s="17"/>
      <c r="G96" s="5"/>
    </row>
    <row r="97">
      <c r="E97" s="17"/>
      <c r="G97" s="5"/>
    </row>
    <row r="98">
      <c r="E98" s="17"/>
      <c r="G98" s="5"/>
    </row>
    <row r="99">
      <c r="E99" s="17"/>
      <c r="G99" s="5"/>
    </row>
    <row r="100">
      <c r="E100" s="17"/>
      <c r="G100" s="5"/>
    </row>
    <row r="101">
      <c r="E101" s="17"/>
      <c r="G101" s="5"/>
    </row>
    <row r="102">
      <c r="E102" s="17"/>
      <c r="G102" s="5"/>
    </row>
    <row r="103">
      <c r="E103" s="17"/>
      <c r="G103" s="5"/>
    </row>
    <row r="104">
      <c r="E104" s="17"/>
      <c r="G104" s="5"/>
    </row>
    <row r="105">
      <c r="E105" s="17"/>
      <c r="G105" s="5"/>
    </row>
    <row r="106">
      <c r="E106" s="17"/>
      <c r="G106" s="5"/>
    </row>
    <row r="107">
      <c r="E107" s="17"/>
      <c r="G107" s="5"/>
    </row>
    <row r="108">
      <c r="E108" s="17"/>
      <c r="G108" s="5"/>
    </row>
    <row r="109">
      <c r="E109" s="17"/>
      <c r="G109" s="5"/>
    </row>
    <row r="110">
      <c r="E110" s="17"/>
      <c r="G110" s="5"/>
    </row>
    <row r="111">
      <c r="E111" s="17"/>
      <c r="G111" s="5"/>
    </row>
    <row r="112">
      <c r="E112" s="17"/>
      <c r="G112" s="5"/>
    </row>
    <row r="113">
      <c r="E113" s="17"/>
      <c r="G113" s="5"/>
    </row>
    <row r="114">
      <c r="E114" s="17"/>
      <c r="G114" s="5"/>
    </row>
    <row r="115">
      <c r="E115" s="17"/>
      <c r="G115" s="5"/>
    </row>
    <row r="116">
      <c r="E116" s="17"/>
      <c r="G116" s="5"/>
    </row>
    <row r="117">
      <c r="E117" s="17"/>
      <c r="G117" s="5"/>
    </row>
    <row r="118">
      <c r="E118" s="17"/>
      <c r="G118" s="5"/>
    </row>
    <row r="119">
      <c r="E119" s="17"/>
      <c r="G119" s="5"/>
    </row>
    <row r="120">
      <c r="E120" s="17"/>
      <c r="G120" s="5"/>
    </row>
    <row r="121">
      <c r="E121" s="17"/>
      <c r="G121" s="5"/>
    </row>
    <row r="122">
      <c r="E122" s="17"/>
      <c r="G122" s="5"/>
    </row>
    <row r="123">
      <c r="E123" s="17"/>
      <c r="G123" s="5"/>
    </row>
    <row r="124">
      <c r="E124" s="17"/>
      <c r="G124" s="5"/>
    </row>
    <row r="125">
      <c r="E125" s="17"/>
      <c r="G125" s="5"/>
    </row>
    <row r="126">
      <c r="E126" s="17"/>
      <c r="G126" s="5"/>
    </row>
    <row r="127">
      <c r="E127" s="17"/>
      <c r="G127" s="5"/>
    </row>
    <row r="128">
      <c r="E128" s="17"/>
      <c r="G128" s="5"/>
    </row>
    <row r="129">
      <c r="E129" s="17"/>
      <c r="G129" s="5"/>
    </row>
    <row r="130">
      <c r="E130" s="17"/>
      <c r="G130" s="5"/>
    </row>
    <row r="131">
      <c r="E131" s="17"/>
      <c r="G131" s="5"/>
    </row>
    <row r="132">
      <c r="E132" s="17"/>
      <c r="G132" s="5"/>
    </row>
    <row r="133">
      <c r="E133" s="17"/>
      <c r="G133" s="5"/>
    </row>
    <row r="134">
      <c r="E134" s="17"/>
      <c r="G134" s="5"/>
    </row>
    <row r="135">
      <c r="E135" s="17"/>
      <c r="G135" s="5"/>
    </row>
    <row r="136">
      <c r="E136" s="17"/>
      <c r="G136" s="5"/>
    </row>
    <row r="137">
      <c r="E137" s="17"/>
      <c r="G137" s="5"/>
    </row>
    <row r="138">
      <c r="E138" s="17"/>
      <c r="G138" s="5"/>
    </row>
    <row r="139">
      <c r="E139" s="17"/>
      <c r="G139" s="5"/>
    </row>
    <row r="140">
      <c r="E140" s="17"/>
      <c r="G140" s="5"/>
    </row>
    <row r="141">
      <c r="E141" s="17"/>
      <c r="G141" s="5"/>
    </row>
    <row r="142">
      <c r="E142" s="17"/>
      <c r="G142" s="5"/>
    </row>
    <row r="143">
      <c r="E143" s="17"/>
      <c r="G143" s="5"/>
    </row>
    <row r="144">
      <c r="E144" s="17"/>
      <c r="G144" s="5"/>
    </row>
    <row r="145">
      <c r="E145" s="17"/>
      <c r="G145" s="5"/>
    </row>
    <row r="146">
      <c r="E146" s="17"/>
      <c r="G146" s="5"/>
    </row>
    <row r="147">
      <c r="E147" s="17"/>
      <c r="G147" s="5"/>
    </row>
    <row r="148">
      <c r="E148" s="17"/>
      <c r="G148" s="5"/>
    </row>
    <row r="149">
      <c r="E149" s="17"/>
      <c r="G149" s="5"/>
    </row>
    <row r="150">
      <c r="E150" s="17"/>
      <c r="G150" s="5"/>
    </row>
    <row r="151">
      <c r="E151" s="17"/>
      <c r="G151" s="5"/>
    </row>
    <row r="152">
      <c r="E152" s="17"/>
      <c r="G152" s="5"/>
    </row>
    <row r="153">
      <c r="E153" s="17"/>
      <c r="G153" s="5"/>
    </row>
    <row r="154">
      <c r="E154" s="17"/>
      <c r="G154" s="5"/>
    </row>
    <row r="155">
      <c r="E155" s="17"/>
      <c r="G155" s="5"/>
    </row>
    <row r="156">
      <c r="E156" s="17"/>
      <c r="G156" s="5"/>
    </row>
    <row r="157">
      <c r="E157" s="17"/>
      <c r="G157" s="5"/>
    </row>
    <row r="158">
      <c r="E158" s="17"/>
      <c r="G158" s="5"/>
    </row>
    <row r="159">
      <c r="E159" s="17"/>
      <c r="G159" s="5"/>
    </row>
    <row r="160">
      <c r="E160" s="17"/>
      <c r="G160" s="5"/>
    </row>
    <row r="161">
      <c r="E161" s="17"/>
      <c r="G161" s="5"/>
    </row>
    <row r="162">
      <c r="E162" s="17"/>
      <c r="G162" s="5"/>
    </row>
    <row r="163">
      <c r="E163" s="17"/>
      <c r="G163" s="5"/>
    </row>
    <row r="164">
      <c r="E164" s="17"/>
      <c r="G164" s="5"/>
    </row>
    <row r="165">
      <c r="E165" s="17"/>
      <c r="G165" s="5"/>
    </row>
    <row r="166">
      <c r="E166" s="17"/>
      <c r="G166" s="5"/>
    </row>
    <row r="167">
      <c r="E167" s="17"/>
      <c r="G167" s="5"/>
    </row>
    <row r="168">
      <c r="E168" s="17"/>
      <c r="G168" s="5"/>
    </row>
    <row r="169">
      <c r="E169" s="17"/>
      <c r="G169" s="5"/>
    </row>
    <row r="170">
      <c r="E170" s="17"/>
      <c r="G170" s="5"/>
    </row>
    <row r="171">
      <c r="E171" s="17"/>
      <c r="G171" s="5"/>
    </row>
    <row r="172">
      <c r="E172" s="17"/>
      <c r="G172" s="5"/>
    </row>
    <row r="173">
      <c r="E173" s="17"/>
      <c r="G173" s="5"/>
    </row>
    <row r="174">
      <c r="E174" s="17"/>
      <c r="G174" s="5"/>
    </row>
    <row r="175">
      <c r="E175" s="17"/>
      <c r="G175" s="5"/>
    </row>
    <row r="176">
      <c r="E176" s="17"/>
      <c r="G176" s="5"/>
    </row>
    <row r="177">
      <c r="E177" s="17"/>
      <c r="G177" s="5"/>
    </row>
    <row r="178">
      <c r="E178" s="17"/>
      <c r="G178" s="5"/>
    </row>
    <row r="179">
      <c r="E179" s="17"/>
      <c r="G179" s="5"/>
    </row>
    <row r="180">
      <c r="E180" s="17"/>
      <c r="G180" s="5"/>
    </row>
    <row r="181">
      <c r="E181" s="17"/>
      <c r="G181" s="5"/>
    </row>
    <row r="182">
      <c r="E182" s="17"/>
      <c r="G182" s="5"/>
    </row>
    <row r="183">
      <c r="E183" s="17"/>
      <c r="G183" s="5"/>
    </row>
    <row r="184">
      <c r="E184" s="17"/>
      <c r="G184" s="5"/>
    </row>
    <row r="185">
      <c r="E185" s="17"/>
      <c r="G185" s="5"/>
    </row>
    <row r="186">
      <c r="E186" s="17"/>
      <c r="G186" s="5"/>
    </row>
    <row r="187">
      <c r="E187" s="17"/>
      <c r="G187" s="5"/>
    </row>
    <row r="188">
      <c r="E188" s="17"/>
      <c r="G188" s="5"/>
    </row>
    <row r="189">
      <c r="E189" s="17"/>
      <c r="G189" s="5"/>
    </row>
    <row r="190">
      <c r="E190" s="17"/>
      <c r="G190" s="5"/>
    </row>
    <row r="191">
      <c r="E191" s="17"/>
      <c r="G191" s="5"/>
    </row>
    <row r="192">
      <c r="E192" s="17"/>
      <c r="G192" s="5"/>
    </row>
    <row r="193">
      <c r="E193" s="17"/>
      <c r="G193" s="5"/>
    </row>
    <row r="194">
      <c r="E194" s="17"/>
      <c r="G194" s="5"/>
    </row>
    <row r="195">
      <c r="E195" s="17"/>
      <c r="G195" s="5"/>
    </row>
    <row r="196">
      <c r="E196" s="17"/>
      <c r="G196" s="5"/>
    </row>
    <row r="197">
      <c r="E197" s="17"/>
      <c r="G197" s="5"/>
    </row>
    <row r="198">
      <c r="E198" s="17"/>
      <c r="G198" s="5"/>
    </row>
    <row r="199">
      <c r="E199" s="17"/>
      <c r="G199" s="5"/>
    </row>
    <row r="200">
      <c r="E200" s="17"/>
      <c r="G200" s="5"/>
    </row>
    <row r="201">
      <c r="E201" s="17"/>
      <c r="G201" s="5"/>
    </row>
    <row r="202">
      <c r="E202" s="17"/>
      <c r="G202" s="5"/>
    </row>
    <row r="203">
      <c r="E203" s="17"/>
      <c r="G203" s="5"/>
    </row>
    <row r="204">
      <c r="E204" s="17"/>
      <c r="G204" s="5"/>
    </row>
    <row r="205">
      <c r="E205" s="17"/>
      <c r="G205" s="5"/>
    </row>
    <row r="206">
      <c r="E206" s="17"/>
      <c r="G206" s="5"/>
    </row>
    <row r="207">
      <c r="E207" s="17"/>
      <c r="G207" s="5"/>
    </row>
    <row r="208">
      <c r="E208" s="17"/>
      <c r="G208" s="5"/>
    </row>
    <row r="209">
      <c r="E209" s="17"/>
      <c r="G209" s="5"/>
    </row>
    <row r="210">
      <c r="E210" s="17"/>
      <c r="G210" s="5"/>
    </row>
    <row r="211">
      <c r="E211" s="17"/>
      <c r="G211" s="5"/>
    </row>
    <row r="212">
      <c r="E212" s="17"/>
      <c r="G212" s="5"/>
    </row>
    <row r="213">
      <c r="E213" s="17"/>
      <c r="G213" s="5"/>
    </row>
    <row r="214">
      <c r="E214" s="17"/>
      <c r="G214" s="5"/>
    </row>
    <row r="215">
      <c r="E215" s="17"/>
      <c r="G215" s="5"/>
    </row>
    <row r="216">
      <c r="E216" s="17"/>
      <c r="G216" s="5"/>
    </row>
    <row r="217">
      <c r="E217" s="17"/>
      <c r="G217" s="5"/>
    </row>
    <row r="218">
      <c r="E218" s="17"/>
      <c r="G218" s="5"/>
    </row>
    <row r="219">
      <c r="E219" s="17"/>
      <c r="G219" s="5"/>
    </row>
    <row r="220">
      <c r="E220" s="17"/>
      <c r="G220" s="5"/>
    </row>
    <row r="221">
      <c r="E221" s="17"/>
      <c r="G221" s="5"/>
    </row>
    <row r="222">
      <c r="E222" s="17"/>
      <c r="G222" s="5"/>
    </row>
    <row r="223">
      <c r="E223" s="17"/>
      <c r="G223" s="5"/>
    </row>
    <row r="224">
      <c r="E224" s="17"/>
      <c r="G224" s="5"/>
    </row>
    <row r="225">
      <c r="E225" s="17"/>
      <c r="G225" s="5"/>
    </row>
    <row r="226">
      <c r="E226" s="17"/>
      <c r="G226" s="5"/>
    </row>
    <row r="227">
      <c r="E227" s="17"/>
      <c r="G227" s="5"/>
    </row>
    <row r="228">
      <c r="E228" s="17"/>
      <c r="G228" s="5"/>
    </row>
    <row r="229">
      <c r="E229" s="17"/>
      <c r="G229" s="5"/>
    </row>
    <row r="230">
      <c r="E230" s="17"/>
      <c r="G230" s="5"/>
    </row>
    <row r="231">
      <c r="E231" s="17"/>
      <c r="G231" s="5"/>
    </row>
    <row r="232">
      <c r="E232" s="17"/>
      <c r="G232" s="5"/>
    </row>
    <row r="233">
      <c r="E233" s="17"/>
      <c r="G233" s="5"/>
    </row>
    <row r="234">
      <c r="E234" s="17"/>
      <c r="G234" s="5"/>
    </row>
    <row r="235">
      <c r="E235" s="17"/>
      <c r="G235" s="5"/>
    </row>
    <row r="236">
      <c r="E236" s="17"/>
      <c r="G236" s="5"/>
    </row>
    <row r="237">
      <c r="E237" s="17"/>
      <c r="G237" s="5"/>
    </row>
    <row r="238">
      <c r="E238" s="17"/>
      <c r="G238" s="5"/>
    </row>
    <row r="239">
      <c r="E239" s="17"/>
      <c r="G239" s="5"/>
    </row>
    <row r="240">
      <c r="E240" s="17"/>
      <c r="G240" s="5"/>
    </row>
    <row r="241">
      <c r="E241" s="17"/>
      <c r="G241" s="5"/>
    </row>
    <row r="242">
      <c r="E242" s="17"/>
      <c r="G242" s="5"/>
    </row>
    <row r="243">
      <c r="E243" s="17"/>
      <c r="G243" s="5"/>
    </row>
    <row r="244">
      <c r="E244" s="17"/>
      <c r="G244" s="5"/>
    </row>
    <row r="245">
      <c r="E245" s="17"/>
      <c r="G245" s="5"/>
    </row>
    <row r="246">
      <c r="E246" s="17"/>
      <c r="G246" s="5"/>
    </row>
    <row r="247">
      <c r="E247" s="17"/>
      <c r="G247" s="5"/>
    </row>
    <row r="248">
      <c r="E248" s="17"/>
      <c r="G248" s="5"/>
    </row>
    <row r="249">
      <c r="E249" s="17"/>
      <c r="G249" s="5"/>
    </row>
    <row r="250">
      <c r="E250" s="17"/>
      <c r="G250" s="5"/>
    </row>
    <row r="251">
      <c r="E251" s="17"/>
      <c r="G251" s="5"/>
    </row>
    <row r="252">
      <c r="E252" s="17"/>
      <c r="G252" s="5"/>
    </row>
    <row r="253">
      <c r="E253" s="17"/>
      <c r="G253" s="5"/>
    </row>
    <row r="254">
      <c r="E254" s="17"/>
      <c r="G254" s="5"/>
    </row>
    <row r="255">
      <c r="E255" s="17"/>
      <c r="G255" s="5"/>
    </row>
    <row r="256">
      <c r="E256" s="17"/>
      <c r="G256" s="5"/>
    </row>
    <row r="257">
      <c r="E257" s="17"/>
      <c r="G257" s="5"/>
    </row>
    <row r="258">
      <c r="E258" s="17"/>
      <c r="G258" s="5"/>
    </row>
    <row r="259">
      <c r="E259" s="17"/>
      <c r="G259" s="5"/>
    </row>
    <row r="260">
      <c r="E260" s="17"/>
      <c r="G260" s="5"/>
    </row>
    <row r="261">
      <c r="E261" s="17"/>
      <c r="G261" s="5"/>
    </row>
    <row r="262">
      <c r="E262" s="17"/>
      <c r="G262" s="5"/>
    </row>
    <row r="263">
      <c r="E263" s="17"/>
      <c r="G263" s="5"/>
    </row>
    <row r="264">
      <c r="E264" s="17"/>
      <c r="G264" s="5"/>
    </row>
    <row r="265">
      <c r="E265" s="17"/>
      <c r="G265" s="5"/>
    </row>
    <row r="266">
      <c r="E266" s="17"/>
      <c r="G266" s="5"/>
    </row>
    <row r="267">
      <c r="E267" s="17"/>
      <c r="G267" s="5"/>
    </row>
    <row r="268">
      <c r="E268" s="17"/>
      <c r="G268" s="5"/>
    </row>
    <row r="269">
      <c r="E269" s="17"/>
      <c r="G269" s="5"/>
    </row>
    <row r="270">
      <c r="E270" s="17"/>
      <c r="G270" s="5"/>
    </row>
    <row r="271">
      <c r="E271" s="17"/>
      <c r="G271" s="5"/>
    </row>
    <row r="272">
      <c r="E272" s="17"/>
      <c r="G272" s="5"/>
    </row>
    <row r="273">
      <c r="E273" s="17"/>
      <c r="G273" s="5"/>
    </row>
    <row r="274">
      <c r="E274" s="17"/>
      <c r="G274" s="5"/>
    </row>
    <row r="275">
      <c r="E275" s="17"/>
      <c r="G275" s="5"/>
    </row>
    <row r="276">
      <c r="E276" s="17"/>
      <c r="G276" s="5"/>
    </row>
    <row r="277">
      <c r="E277" s="17"/>
      <c r="G277" s="5"/>
    </row>
    <row r="278">
      <c r="E278" s="17"/>
      <c r="G278" s="5"/>
    </row>
    <row r="279">
      <c r="E279" s="17"/>
      <c r="G279" s="5"/>
    </row>
    <row r="280">
      <c r="E280" s="17"/>
      <c r="G280" s="5"/>
    </row>
    <row r="281">
      <c r="E281" s="17"/>
      <c r="G281" s="5"/>
    </row>
    <row r="282">
      <c r="E282" s="17"/>
      <c r="G282" s="5"/>
    </row>
    <row r="283">
      <c r="E283" s="17"/>
      <c r="G283" s="5"/>
    </row>
    <row r="284">
      <c r="E284" s="17"/>
      <c r="G284" s="5"/>
    </row>
    <row r="285">
      <c r="E285" s="17"/>
      <c r="G285" s="5"/>
    </row>
    <row r="286">
      <c r="E286" s="17"/>
      <c r="G286" s="5"/>
    </row>
    <row r="287">
      <c r="E287" s="17"/>
      <c r="G287" s="5"/>
    </row>
    <row r="288">
      <c r="E288" s="17"/>
      <c r="G288" s="5"/>
    </row>
    <row r="289">
      <c r="E289" s="17"/>
      <c r="G289" s="5"/>
    </row>
    <row r="290">
      <c r="E290" s="17"/>
      <c r="G290" s="5"/>
    </row>
    <row r="291">
      <c r="E291" s="17"/>
      <c r="G291" s="5"/>
    </row>
    <row r="292">
      <c r="E292" s="17"/>
      <c r="G292" s="5"/>
    </row>
    <row r="293">
      <c r="E293" s="17"/>
      <c r="G293" s="5"/>
    </row>
    <row r="294">
      <c r="E294" s="17"/>
      <c r="G294" s="5"/>
    </row>
    <row r="295">
      <c r="E295" s="17"/>
      <c r="G295" s="5"/>
    </row>
    <row r="296">
      <c r="E296" s="17"/>
      <c r="G296" s="5"/>
    </row>
    <row r="297">
      <c r="E297" s="17"/>
      <c r="G297" s="5"/>
    </row>
    <row r="298">
      <c r="E298" s="17"/>
      <c r="G298" s="5"/>
    </row>
    <row r="299">
      <c r="E299" s="17"/>
      <c r="G299" s="5"/>
    </row>
    <row r="300">
      <c r="E300" s="17"/>
      <c r="G300" s="5"/>
    </row>
    <row r="301">
      <c r="E301" s="17"/>
      <c r="G301" s="5"/>
    </row>
    <row r="302">
      <c r="E302" s="17"/>
      <c r="G302" s="5"/>
    </row>
    <row r="303">
      <c r="E303" s="17"/>
      <c r="G303" s="5"/>
    </row>
    <row r="304">
      <c r="E304" s="17"/>
      <c r="G304" s="5"/>
    </row>
    <row r="305">
      <c r="E305" s="17"/>
      <c r="G305" s="5"/>
    </row>
    <row r="306">
      <c r="E306" s="17"/>
      <c r="G306" s="5"/>
    </row>
    <row r="307">
      <c r="E307" s="17"/>
      <c r="G307" s="5"/>
    </row>
    <row r="308">
      <c r="E308" s="17"/>
      <c r="G308" s="5"/>
    </row>
    <row r="309">
      <c r="E309" s="17"/>
      <c r="G309" s="5"/>
    </row>
    <row r="310">
      <c r="E310" s="17"/>
      <c r="G310" s="5"/>
    </row>
    <row r="311">
      <c r="E311" s="17"/>
      <c r="G311" s="5"/>
    </row>
    <row r="312">
      <c r="E312" s="17"/>
      <c r="G312" s="5"/>
    </row>
    <row r="313">
      <c r="E313" s="17"/>
      <c r="G313" s="5"/>
    </row>
    <row r="314">
      <c r="E314" s="17"/>
      <c r="G314" s="5"/>
    </row>
    <row r="315">
      <c r="E315" s="17"/>
      <c r="G315" s="5"/>
    </row>
    <row r="316">
      <c r="E316" s="17"/>
      <c r="G316" s="5"/>
    </row>
    <row r="317">
      <c r="E317" s="17"/>
      <c r="G317" s="5"/>
    </row>
    <row r="318">
      <c r="E318" s="17"/>
      <c r="G318" s="5"/>
    </row>
    <row r="319">
      <c r="E319" s="17"/>
      <c r="G319" s="5"/>
    </row>
    <row r="320">
      <c r="E320" s="17"/>
      <c r="G320" s="5"/>
    </row>
    <row r="321">
      <c r="E321" s="17"/>
      <c r="G321" s="5"/>
    </row>
    <row r="322">
      <c r="E322" s="17"/>
      <c r="G322" s="5"/>
    </row>
    <row r="323">
      <c r="E323" s="17"/>
      <c r="G323" s="5"/>
    </row>
    <row r="324">
      <c r="E324" s="17"/>
      <c r="G324" s="5"/>
    </row>
    <row r="325">
      <c r="E325" s="17"/>
      <c r="G325" s="5"/>
    </row>
    <row r="326">
      <c r="E326" s="17"/>
      <c r="G326" s="5"/>
    </row>
    <row r="327">
      <c r="E327" s="17"/>
      <c r="G327" s="5"/>
    </row>
    <row r="328">
      <c r="E328" s="17"/>
      <c r="G328" s="5"/>
    </row>
    <row r="329">
      <c r="E329" s="17"/>
      <c r="G329" s="5"/>
    </row>
    <row r="330">
      <c r="E330" s="17"/>
      <c r="G330" s="5"/>
    </row>
    <row r="331">
      <c r="E331" s="17"/>
      <c r="G331" s="5"/>
    </row>
    <row r="332">
      <c r="E332" s="17"/>
      <c r="G332" s="5"/>
    </row>
    <row r="333">
      <c r="E333" s="17"/>
      <c r="G333" s="5"/>
    </row>
    <row r="334">
      <c r="E334" s="17"/>
      <c r="G334" s="5"/>
    </row>
    <row r="335">
      <c r="E335" s="17"/>
      <c r="G335" s="5"/>
    </row>
    <row r="336">
      <c r="E336" s="17"/>
      <c r="G336" s="5"/>
    </row>
    <row r="337">
      <c r="E337" s="17"/>
      <c r="G337" s="5"/>
    </row>
    <row r="338">
      <c r="E338" s="17"/>
      <c r="G338" s="5"/>
    </row>
    <row r="339">
      <c r="E339" s="17"/>
      <c r="G339" s="5"/>
    </row>
    <row r="340">
      <c r="E340" s="17"/>
      <c r="G340" s="5"/>
    </row>
    <row r="341">
      <c r="E341" s="17"/>
      <c r="G341" s="5"/>
    </row>
    <row r="342">
      <c r="E342" s="17"/>
      <c r="G342" s="5"/>
    </row>
    <row r="343">
      <c r="E343" s="17"/>
      <c r="G343" s="5"/>
    </row>
    <row r="344">
      <c r="E344" s="17"/>
      <c r="G344" s="5"/>
    </row>
    <row r="345">
      <c r="E345" s="17"/>
      <c r="G345" s="5"/>
    </row>
    <row r="346">
      <c r="E346" s="17"/>
      <c r="G346" s="5"/>
    </row>
    <row r="347">
      <c r="E347" s="17"/>
      <c r="G347" s="5"/>
    </row>
    <row r="348">
      <c r="E348" s="17"/>
      <c r="G348" s="5"/>
    </row>
    <row r="349">
      <c r="E349" s="17"/>
      <c r="G349" s="5"/>
    </row>
    <row r="350">
      <c r="E350" s="17"/>
      <c r="G350" s="5"/>
    </row>
    <row r="351">
      <c r="E351" s="17"/>
      <c r="G351" s="5"/>
    </row>
    <row r="352">
      <c r="E352" s="17"/>
      <c r="G352" s="5"/>
    </row>
    <row r="353">
      <c r="E353" s="17"/>
      <c r="G353" s="5"/>
    </row>
    <row r="354">
      <c r="E354" s="17"/>
      <c r="G354" s="5"/>
    </row>
    <row r="355">
      <c r="E355" s="17"/>
      <c r="G355" s="5"/>
    </row>
    <row r="356">
      <c r="E356" s="17"/>
      <c r="G356" s="5"/>
    </row>
    <row r="357">
      <c r="E357" s="17"/>
      <c r="G357" s="5"/>
    </row>
    <row r="358">
      <c r="E358" s="17"/>
      <c r="G358" s="5"/>
    </row>
    <row r="359">
      <c r="E359" s="17"/>
      <c r="G359" s="5"/>
    </row>
    <row r="360">
      <c r="E360" s="17"/>
      <c r="G360" s="5"/>
    </row>
    <row r="361">
      <c r="E361" s="17"/>
      <c r="G361" s="5"/>
    </row>
    <row r="362">
      <c r="E362" s="17"/>
      <c r="G362" s="5"/>
    </row>
    <row r="363">
      <c r="E363" s="17"/>
      <c r="G363" s="5"/>
    </row>
    <row r="364">
      <c r="E364" s="17"/>
      <c r="G364" s="5"/>
    </row>
    <row r="365">
      <c r="E365" s="17"/>
      <c r="G365" s="5"/>
    </row>
    <row r="366">
      <c r="E366" s="17"/>
      <c r="G366" s="5"/>
    </row>
    <row r="367">
      <c r="E367" s="17"/>
      <c r="G367" s="5"/>
    </row>
    <row r="368">
      <c r="E368" s="17"/>
      <c r="G368" s="5"/>
    </row>
    <row r="369">
      <c r="E369" s="17"/>
      <c r="G369" s="5"/>
    </row>
    <row r="370">
      <c r="E370" s="17"/>
      <c r="G370" s="5"/>
    </row>
    <row r="371">
      <c r="E371" s="17"/>
      <c r="G371" s="5"/>
    </row>
    <row r="372">
      <c r="E372" s="17"/>
      <c r="G372" s="5"/>
    </row>
    <row r="373">
      <c r="E373" s="17"/>
      <c r="G373" s="5"/>
    </row>
    <row r="374">
      <c r="E374" s="17"/>
      <c r="G374" s="5"/>
    </row>
    <row r="375">
      <c r="E375" s="17"/>
      <c r="G375" s="5"/>
    </row>
    <row r="376">
      <c r="E376" s="17"/>
      <c r="G376" s="5"/>
    </row>
    <row r="377">
      <c r="E377" s="17"/>
      <c r="G377" s="5"/>
    </row>
    <row r="378">
      <c r="E378" s="17"/>
      <c r="G378" s="5"/>
    </row>
    <row r="379">
      <c r="E379" s="17"/>
      <c r="G379" s="5"/>
    </row>
    <row r="380">
      <c r="E380" s="17"/>
      <c r="G380" s="5"/>
    </row>
    <row r="381">
      <c r="E381" s="17"/>
      <c r="G381" s="5"/>
    </row>
    <row r="382">
      <c r="E382" s="17"/>
      <c r="G382" s="5"/>
    </row>
    <row r="383">
      <c r="E383" s="17"/>
      <c r="G383" s="5"/>
    </row>
    <row r="384">
      <c r="E384" s="17"/>
      <c r="G384" s="5"/>
    </row>
    <row r="385">
      <c r="E385" s="17"/>
      <c r="G385" s="5"/>
    </row>
    <row r="386">
      <c r="E386" s="17"/>
      <c r="G386" s="5"/>
    </row>
    <row r="387">
      <c r="E387" s="17"/>
      <c r="G387" s="5"/>
    </row>
    <row r="388">
      <c r="E388" s="17"/>
      <c r="G388" s="5"/>
    </row>
    <row r="389">
      <c r="E389" s="17"/>
      <c r="G389" s="5"/>
    </row>
    <row r="390">
      <c r="E390" s="17"/>
      <c r="G390" s="5"/>
    </row>
    <row r="391">
      <c r="E391" s="17"/>
      <c r="G391" s="5"/>
    </row>
    <row r="392">
      <c r="E392" s="17"/>
      <c r="G392" s="5"/>
    </row>
    <row r="393">
      <c r="E393" s="17"/>
      <c r="G393" s="5"/>
    </row>
    <row r="394">
      <c r="E394" s="17"/>
      <c r="G394" s="5"/>
    </row>
    <row r="395">
      <c r="E395" s="17"/>
      <c r="G395" s="5"/>
    </row>
    <row r="396">
      <c r="E396" s="17"/>
      <c r="G396" s="5"/>
    </row>
    <row r="397">
      <c r="E397" s="17"/>
      <c r="G397" s="5"/>
    </row>
    <row r="398">
      <c r="E398" s="17"/>
      <c r="G398" s="5"/>
    </row>
    <row r="399">
      <c r="E399" s="17"/>
      <c r="G399" s="5"/>
    </row>
    <row r="400">
      <c r="E400" s="17"/>
      <c r="G400" s="5"/>
    </row>
    <row r="401">
      <c r="E401" s="17"/>
      <c r="G401" s="5"/>
    </row>
    <row r="402">
      <c r="E402" s="17"/>
      <c r="G402" s="5"/>
    </row>
    <row r="403">
      <c r="E403" s="17"/>
      <c r="G403" s="5"/>
    </row>
    <row r="404">
      <c r="E404" s="17"/>
      <c r="G404" s="5"/>
    </row>
    <row r="405">
      <c r="E405" s="17"/>
      <c r="G405" s="5"/>
    </row>
    <row r="406">
      <c r="E406" s="17"/>
      <c r="G406" s="5"/>
    </row>
    <row r="407">
      <c r="E407" s="17"/>
      <c r="G407" s="5"/>
    </row>
    <row r="408">
      <c r="E408" s="17"/>
      <c r="G408" s="5"/>
    </row>
    <row r="409">
      <c r="E409" s="17"/>
      <c r="G409" s="5"/>
    </row>
    <row r="410">
      <c r="E410" s="17"/>
      <c r="G410" s="5"/>
    </row>
    <row r="411">
      <c r="E411" s="17"/>
      <c r="G411" s="5"/>
    </row>
    <row r="412">
      <c r="E412" s="17"/>
      <c r="G412" s="5"/>
    </row>
    <row r="413">
      <c r="E413" s="17"/>
      <c r="G413" s="5"/>
    </row>
    <row r="414">
      <c r="E414" s="17"/>
      <c r="G414" s="5"/>
    </row>
    <row r="415">
      <c r="E415" s="17"/>
      <c r="G415" s="5"/>
    </row>
    <row r="416">
      <c r="E416" s="17"/>
      <c r="G416" s="5"/>
    </row>
    <row r="417">
      <c r="E417" s="17"/>
      <c r="G417" s="5"/>
    </row>
    <row r="418">
      <c r="E418" s="17"/>
      <c r="G418" s="5"/>
    </row>
    <row r="419">
      <c r="E419" s="17"/>
      <c r="G419" s="5"/>
    </row>
    <row r="420">
      <c r="E420" s="17"/>
      <c r="G420" s="5"/>
    </row>
    <row r="421">
      <c r="E421" s="17"/>
      <c r="G421" s="5"/>
    </row>
    <row r="422">
      <c r="E422" s="17"/>
      <c r="G422" s="5"/>
    </row>
    <row r="423">
      <c r="E423" s="17"/>
      <c r="G423" s="5"/>
    </row>
    <row r="424">
      <c r="E424" s="17"/>
      <c r="G424" s="5"/>
    </row>
    <row r="425">
      <c r="E425" s="17"/>
      <c r="G425" s="5"/>
    </row>
    <row r="426">
      <c r="E426" s="17"/>
      <c r="G426" s="5"/>
    </row>
    <row r="427">
      <c r="E427" s="17"/>
      <c r="G427" s="5"/>
    </row>
    <row r="428">
      <c r="E428" s="17"/>
      <c r="G428" s="5"/>
    </row>
    <row r="429">
      <c r="E429" s="17"/>
      <c r="G429" s="5"/>
    </row>
    <row r="430">
      <c r="E430" s="17"/>
      <c r="G430" s="5"/>
    </row>
    <row r="431">
      <c r="E431" s="17"/>
      <c r="G431" s="5"/>
    </row>
    <row r="432">
      <c r="E432" s="17"/>
      <c r="G432" s="5"/>
    </row>
    <row r="433">
      <c r="E433" s="17"/>
      <c r="G433" s="5"/>
    </row>
    <row r="434">
      <c r="E434" s="17"/>
      <c r="G434" s="5"/>
    </row>
    <row r="435">
      <c r="E435" s="17"/>
      <c r="G435" s="5"/>
    </row>
    <row r="436">
      <c r="E436" s="17"/>
      <c r="G436" s="5"/>
    </row>
    <row r="437">
      <c r="E437" s="17"/>
      <c r="G437" s="5"/>
    </row>
    <row r="438">
      <c r="E438" s="17"/>
      <c r="G438" s="5"/>
    </row>
    <row r="439">
      <c r="E439" s="17"/>
      <c r="G439" s="5"/>
    </row>
    <row r="440">
      <c r="E440" s="17"/>
      <c r="G440" s="5"/>
    </row>
    <row r="441">
      <c r="E441" s="17"/>
      <c r="G441" s="5"/>
    </row>
    <row r="442">
      <c r="E442" s="17"/>
      <c r="G442" s="5"/>
    </row>
    <row r="443">
      <c r="E443" s="17"/>
      <c r="G443" s="5"/>
    </row>
    <row r="444">
      <c r="E444" s="17"/>
      <c r="G444" s="5"/>
    </row>
    <row r="445">
      <c r="E445" s="17"/>
      <c r="G445" s="5"/>
    </row>
    <row r="446">
      <c r="E446" s="17"/>
      <c r="G446" s="5"/>
    </row>
    <row r="447">
      <c r="E447" s="17"/>
      <c r="G447" s="5"/>
    </row>
    <row r="448">
      <c r="E448" s="17"/>
      <c r="G448" s="5"/>
    </row>
    <row r="449">
      <c r="E449" s="17"/>
      <c r="G449" s="5"/>
    </row>
    <row r="450">
      <c r="E450" s="17"/>
      <c r="G450" s="5"/>
    </row>
    <row r="451">
      <c r="E451" s="17"/>
      <c r="G451" s="5"/>
    </row>
    <row r="452">
      <c r="E452" s="17"/>
      <c r="G452" s="5"/>
    </row>
    <row r="453">
      <c r="E453" s="17"/>
      <c r="G453" s="5"/>
    </row>
    <row r="454">
      <c r="E454" s="17"/>
      <c r="G454" s="5"/>
    </row>
    <row r="455">
      <c r="E455" s="17"/>
      <c r="G455" s="5"/>
    </row>
    <row r="456">
      <c r="E456" s="17"/>
      <c r="G456" s="5"/>
    </row>
    <row r="457">
      <c r="E457" s="17"/>
      <c r="G457" s="5"/>
    </row>
    <row r="458">
      <c r="E458" s="17"/>
      <c r="G458" s="5"/>
    </row>
    <row r="459">
      <c r="E459" s="17"/>
      <c r="G459" s="5"/>
    </row>
    <row r="460">
      <c r="E460" s="17"/>
      <c r="G460" s="5"/>
    </row>
    <row r="461">
      <c r="E461" s="17"/>
      <c r="G461" s="5"/>
    </row>
    <row r="462">
      <c r="E462" s="17"/>
      <c r="G462" s="5"/>
    </row>
    <row r="463">
      <c r="E463" s="17"/>
      <c r="G463" s="5"/>
    </row>
    <row r="464">
      <c r="E464" s="17"/>
      <c r="G464" s="5"/>
    </row>
    <row r="465">
      <c r="E465" s="17"/>
      <c r="G465" s="5"/>
    </row>
    <row r="466">
      <c r="E466" s="17"/>
      <c r="G466" s="5"/>
    </row>
    <row r="467">
      <c r="E467" s="17"/>
      <c r="G467" s="5"/>
    </row>
    <row r="468">
      <c r="E468" s="17"/>
      <c r="G468" s="5"/>
    </row>
    <row r="469">
      <c r="E469" s="17"/>
      <c r="G469" s="5"/>
    </row>
    <row r="470">
      <c r="E470" s="17"/>
      <c r="G470" s="5"/>
    </row>
    <row r="471">
      <c r="E471" s="17"/>
      <c r="G471" s="5"/>
    </row>
    <row r="472">
      <c r="E472" s="17"/>
      <c r="G472" s="5"/>
    </row>
    <row r="473">
      <c r="E473" s="17"/>
      <c r="G473" s="5"/>
    </row>
    <row r="474">
      <c r="E474" s="17"/>
      <c r="G474" s="5"/>
    </row>
    <row r="475">
      <c r="E475" s="17"/>
      <c r="G475" s="5"/>
    </row>
    <row r="476">
      <c r="E476" s="17"/>
      <c r="G476" s="5"/>
    </row>
    <row r="477">
      <c r="E477" s="17"/>
      <c r="G477" s="5"/>
    </row>
    <row r="478">
      <c r="E478" s="17"/>
      <c r="G478" s="5"/>
    </row>
    <row r="479">
      <c r="E479" s="17"/>
      <c r="G479" s="5"/>
    </row>
    <row r="480">
      <c r="E480" s="17"/>
      <c r="G480" s="5"/>
    </row>
    <row r="481">
      <c r="E481" s="17"/>
      <c r="G481" s="5"/>
    </row>
    <row r="482">
      <c r="E482" s="17"/>
      <c r="G482" s="5"/>
    </row>
    <row r="483">
      <c r="E483" s="17"/>
      <c r="G483" s="5"/>
    </row>
    <row r="484">
      <c r="E484" s="17"/>
      <c r="G484" s="5"/>
    </row>
    <row r="485">
      <c r="E485" s="17"/>
      <c r="G485" s="5"/>
    </row>
    <row r="486">
      <c r="E486" s="17"/>
      <c r="G486" s="5"/>
    </row>
    <row r="487">
      <c r="E487" s="17"/>
      <c r="G487" s="5"/>
    </row>
    <row r="488">
      <c r="E488" s="17"/>
      <c r="G488" s="5"/>
    </row>
    <row r="489">
      <c r="E489" s="17"/>
      <c r="G489" s="5"/>
    </row>
    <row r="490">
      <c r="E490" s="17"/>
      <c r="G490" s="5"/>
    </row>
    <row r="491">
      <c r="E491" s="17"/>
      <c r="G491" s="5"/>
    </row>
    <row r="492">
      <c r="E492" s="17"/>
      <c r="G492" s="5"/>
    </row>
    <row r="493">
      <c r="E493" s="17"/>
      <c r="G493" s="5"/>
    </row>
    <row r="494">
      <c r="E494" s="17"/>
      <c r="G494" s="5"/>
    </row>
    <row r="495">
      <c r="E495" s="17"/>
      <c r="G495" s="5"/>
    </row>
    <row r="496">
      <c r="E496" s="17"/>
      <c r="G496" s="5"/>
    </row>
    <row r="497">
      <c r="E497" s="17"/>
      <c r="G497" s="5"/>
    </row>
    <row r="498">
      <c r="E498" s="17"/>
      <c r="G498" s="5"/>
    </row>
    <row r="499">
      <c r="E499" s="17"/>
      <c r="G499" s="5"/>
    </row>
    <row r="500">
      <c r="E500" s="17"/>
      <c r="G500" s="5"/>
    </row>
    <row r="501">
      <c r="E501" s="17"/>
      <c r="G501" s="5"/>
    </row>
    <row r="502">
      <c r="E502" s="17"/>
      <c r="G502" s="5"/>
    </row>
    <row r="503">
      <c r="E503" s="17"/>
      <c r="G503" s="5"/>
    </row>
    <row r="504">
      <c r="E504" s="17"/>
      <c r="G504" s="5"/>
    </row>
    <row r="505">
      <c r="E505" s="17"/>
      <c r="G505" s="5"/>
    </row>
    <row r="506">
      <c r="E506" s="17"/>
      <c r="G506" s="5"/>
    </row>
    <row r="507">
      <c r="E507" s="17"/>
      <c r="G507" s="5"/>
    </row>
    <row r="508">
      <c r="E508" s="17"/>
      <c r="G508" s="5"/>
    </row>
    <row r="509">
      <c r="E509" s="17"/>
      <c r="G509" s="5"/>
    </row>
    <row r="510">
      <c r="E510" s="17"/>
      <c r="G510" s="5"/>
    </row>
    <row r="511">
      <c r="E511" s="17"/>
      <c r="G511" s="5"/>
    </row>
    <row r="512">
      <c r="E512" s="17"/>
      <c r="G512" s="5"/>
    </row>
    <row r="513">
      <c r="E513" s="17"/>
      <c r="G513" s="5"/>
    </row>
    <row r="514">
      <c r="E514" s="17"/>
      <c r="G514" s="5"/>
    </row>
    <row r="515">
      <c r="E515" s="17"/>
      <c r="G515" s="5"/>
    </row>
    <row r="516">
      <c r="E516" s="17"/>
      <c r="G516" s="5"/>
    </row>
    <row r="517">
      <c r="E517" s="17"/>
      <c r="G517" s="5"/>
    </row>
    <row r="518">
      <c r="E518" s="17"/>
      <c r="G518" s="5"/>
    </row>
    <row r="519">
      <c r="E519" s="17"/>
      <c r="G519" s="5"/>
    </row>
    <row r="520">
      <c r="E520" s="17"/>
      <c r="G520" s="5"/>
    </row>
    <row r="521">
      <c r="E521" s="17"/>
      <c r="G521" s="5"/>
    </row>
    <row r="522">
      <c r="E522" s="17"/>
      <c r="G522" s="5"/>
    </row>
    <row r="523">
      <c r="E523" s="17"/>
      <c r="G523" s="5"/>
    </row>
    <row r="524">
      <c r="E524" s="17"/>
      <c r="G524" s="5"/>
    </row>
    <row r="525">
      <c r="E525" s="17"/>
      <c r="G525" s="5"/>
    </row>
    <row r="526">
      <c r="E526" s="17"/>
      <c r="G526" s="5"/>
    </row>
    <row r="527">
      <c r="E527" s="17"/>
      <c r="G527" s="5"/>
    </row>
    <row r="528">
      <c r="E528" s="17"/>
      <c r="G528" s="5"/>
    </row>
    <row r="529">
      <c r="E529" s="17"/>
      <c r="G529" s="5"/>
    </row>
    <row r="530">
      <c r="E530" s="17"/>
      <c r="G530" s="5"/>
    </row>
    <row r="531">
      <c r="E531" s="17"/>
      <c r="G531" s="5"/>
    </row>
    <row r="532">
      <c r="E532" s="17"/>
      <c r="G532" s="5"/>
    </row>
    <row r="533">
      <c r="E533" s="17"/>
      <c r="G533" s="5"/>
    </row>
    <row r="534">
      <c r="E534" s="17"/>
      <c r="G534" s="5"/>
    </row>
    <row r="535">
      <c r="E535" s="17"/>
      <c r="G535" s="5"/>
    </row>
    <row r="536">
      <c r="E536" s="17"/>
      <c r="G536" s="5"/>
    </row>
    <row r="537">
      <c r="E537" s="17"/>
      <c r="G537" s="5"/>
    </row>
    <row r="538">
      <c r="E538" s="17"/>
      <c r="G538" s="5"/>
    </row>
    <row r="539">
      <c r="E539" s="17"/>
      <c r="G539" s="5"/>
    </row>
    <row r="540">
      <c r="E540" s="17"/>
      <c r="G540" s="5"/>
    </row>
    <row r="541">
      <c r="E541" s="17"/>
      <c r="G541" s="5"/>
    </row>
    <row r="542">
      <c r="E542" s="17"/>
      <c r="G542" s="5"/>
    </row>
    <row r="543">
      <c r="E543" s="17"/>
      <c r="G543" s="5"/>
    </row>
    <row r="544">
      <c r="E544" s="17"/>
      <c r="G544" s="5"/>
    </row>
    <row r="545">
      <c r="E545" s="17"/>
      <c r="G545" s="5"/>
    </row>
    <row r="546">
      <c r="E546" s="17"/>
      <c r="G546" s="5"/>
    </row>
    <row r="547">
      <c r="E547" s="17"/>
      <c r="G547" s="5"/>
    </row>
    <row r="548">
      <c r="E548" s="17"/>
      <c r="G548" s="5"/>
    </row>
    <row r="549">
      <c r="E549" s="17"/>
      <c r="G549" s="5"/>
    </row>
    <row r="550">
      <c r="E550" s="17"/>
      <c r="G550" s="5"/>
    </row>
    <row r="551">
      <c r="E551" s="17"/>
      <c r="G551" s="5"/>
    </row>
    <row r="552">
      <c r="E552" s="17"/>
      <c r="G552" s="5"/>
    </row>
    <row r="553">
      <c r="E553" s="17"/>
      <c r="G553" s="5"/>
    </row>
    <row r="554">
      <c r="E554" s="17"/>
      <c r="G554" s="5"/>
    </row>
    <row r="555">
      <c r="E555" s="17"/>
      <c r="G555" s="5"/>
    </row>
    <row r="556">
      <c r="E556" s="17"/>
      <c r="G556" s="5"/>
    </row>
    <row r="557">
      <c r="E557" s="17"/>
      <c r="G557" s="5"/>
    </row>
    <row r="558">
      <c r="E558" s="17"/>
      <c r="G558" s="5"/>
    </row>
    <row r="559">
      <c r="E559" s="17"/>
      <c r="G559" s="5"/>
    </row>
    <row r="560">
      <c r="E560" s="17"/>
      <c r="G560" s="5"/>
    </row>
    <row r="561">
      <c r="E561" s="17"/>
      <c r="G561" s="5"/>
    </row>
    <row r="562">
      <c r="E562" s="17"/>
      <c r="G562" s="5"/>
    </row>
    <row r="563">
      <c r="E563" s="17"/>
      <c r="G563" s="5"/>
    </row>
    <row r="564">
      <c r="E564" s="17"/>
      <c r="G564" s="5"/>
    </row>
    <row r="565">
      <c r="E565" s="17"/>
      <c r="G565" s="5"/>
    </row>
    <row r="566">
      <c r="E566" s="17"/>
      <c r="G566" s="5"/>
    </row>
    <row r="567">
      <c r="E567" s="17"/>
      <c r="G567" s="5"/>
    </row>
    <row r="568">
      <c r="E568" s="17"/>
      <c r="G568" s="5"/>
    </row>
    <row r="569">
      <c r="E569" s="17"/>
      <c r="G569" s="5"/>
    </row>
    <row r="570">
      <c r="E570" s="17"/>
      <c r="G570" s="5"/>
    </row>
    <row r="571">
      <c r="E571" s="17"/>
      <c r="G571" s="5"/>
    </row>
    <row r="572">
      <c r="E572" s="17"/>
      <c r="G572" s="5"/>
    </row>
    <row r="573">
      <c r="E573" s="17"/>
      <c r="G573" s="5"/>
    </row>
    <row r="574">
      <c r="E574" s="17"/>
      <c r="G574" s="5"/>
    </row>
    <row r="575">
      <c r="E575" s="17"/>
      <c r="G575" s="5"/>
    </row>
    <row r="576">
      <c r="E576" s="17"/>
      <c r="G576" s="5"/>
    </row>
    <row r="577">
      <c r="E577" s="17"/>
      <c r="G577" s="5"/>
    </row>
    <row r="578">
      <c r="E578" s="17"/>
      <c r="G578" s="5"/>
    </row>
    <row r="579">
      <c r="E579" s="17"/>
      <c r="G579" s="5"/>
    </row>
    <row r="580">
      <c r="E580" s="17"/>
      <c r="G580" s="5"/>
    </row>
    <row r="581">
      <c r="E581" s="17"/>
      <c r="G581" s="5"/>
    </row>
    <row r="582">
      <c r="E582" s="17"/>
      <c r="G582" s="5"/>
    </row>
    <row r="583">
      <c r="E583" s="17"/>
      <c r="G583" s="5"/>
    </row>
    <row r="584">
      <c r="E584" s="17"/>
      <c r="G584" s="5"/>
    </row>
    <row r="585">
      <c r="E585" s="17"/>
      <c r="G585" s="5"/>
    </row>
    <row r="586">
      <c r="E586" s="17"/>
      <c r="G586" s="5"/>
    </row>
    <row r="587">
      <c r="E587" s="17"/>
      <c r="G587" s="5"/>
    </row>
    <row r="588">
      <c r="E588" s="17"/>
      <c r="G588" s="5"/>
    </row>
    <row r="589">
      <c r="E589" s="17"/>
      <c r="G589" s="5"/>
    </row>
    <row r="590">
      <c r="E590" s="17"/>
      <c r="G590" s="5"/>
    </row>
    <row r="591">
      <c r="E591" s="17"/>
      <c r="G591" s="5"/>
    </row>
    <row r="592">
      <c r="E592" s="17"/>
      <c r="G592" s="5"/>
    </row>
    <row r="593">
      <c r="E593" s="17"/>
      <c r="G593" s="5"/>
    </row>
    <row r="594">
      <c r="E594" s="17"/>
      <c r="G594" s="5"/>
    </row>
    <row r="595">
      <c r="E595" s="17"/>
      <c r="G595" s="5"/>
    </row>
    <row r="596">
      <c r="E596" s="17"/>
      <c r="G596" s="5"/>
    </row>
    <row r="597">
      <c r="E597" s="17"/>
      <c r="G597" s="5"/>
    </row>
    <row r="598">
      <c r="E598" s="17"/>
      <c r="G598" s="5"/>
    </row>
    <row r="599">
      <c r="E599" s="17"/>
      <c r="G599" s="5"/>
    </row>
    <row r="600">
      <c r="E600" s="17"/>
      <c r="G600" s="5"/>
    </row>
    <row r="601">
      <c r="E601" s="17"/>
      <c r="G601" s="5"/>
    </row>
    <row r="602">
      <c r="E602" s="17"/>
      <c r="G602" s="5"/>
    </row>
    <row r="603">
      <c r="E603" s="17"/>
      <c r="G603" s="5"/>
    </row>
    <row r="604">
      <c r="E604" s="17"/>
      <c r="G604" s="5"/>
    </row>
    <row r="605">
      <c r="E605" s="17"/>
      <c r="G605" s="5"/>
    </row>
    <row r="606">
      <c r="E606" s="17"/>
      <c r="G606" s="5"/>
    </row>
    <row r="607">
      <c r="E607" s="17"/>
      <c r="G607" s="5"/>
    </row>
    <row r="608">
      <c r="E608" s="17"/>
      <c r="G608" s="5"/>
    </row>
    <row r="609">
      <c r="E609" s="17"/>
      <c r="G609" s="5"/>
    </row>
    <row r="610">
      <c r="E610" s="17"/>
      <c r="G610" s="5"/>
    </row>
    <row r="611">
      <c r="E611" s="17"/>
      <c r="G611" s="5"/>
    </row>
    <row r="612">
      <c r="E612" s="17"/>
      <c r="G612" s="5"/>
    </row>
    <row r="613">
      <c r="E613" s="17"/>
      <c r="G613" s="5"/>
    </row>
    <row r="614">
      <c r="E614" s="17"/>
      <c r="G614" s="5"/>
    </row>
    <row r="615">
      <c r="E615" s="17"/>
      <c r="G615" s="5"/>
    </row>
    <row r="616">
      <c r="E616" s="17"/>
      <c r="G616" s="5"/>
    </row>
    <row r="617">
      <c r="E617" s="17"/>
      <c r="G617" s="5"/>
    </row>
    <row r="618">
      <c r="E618" s="17"/>
      <c r="G618" s="5"/>
    </row>
    <row r="619">
      <c r="E619" s="17"/>
      <c r="G619" s="5"/>
    </row>
    <row r="620">
      <c r="E620" s="17"/>
      <c r="G620" s="5"/>
    </row>
    <row r="621">
      <c r="E621" s="17"/>
      <c r="G621" s="5"/>
    </row>
    <row r="622">
      <c r="E622" s="17"/>
      <c r="G622" s="5"/>
    </row>
    <row r="623">
      <c r="E623" s="17"/>
      <c r="G623" s="5"/>
    </row>
    <row r="624">
      <c r="E624" s="17"/>
      <c r="G624" s="5"/>
    </row>
    <row r="625">
      <c r="E625" s="17"/>
      <c r="G625" s="5"/>
    </row>
    <row r="626">
      <c r="E626" s="17"/>
      <c r="G626" s="5"/>
    </row>
    <row r="627">
      <c r="E627" s="17"/>
      <c r="G627" s="5"/>
    </row>
    <row r="628">
      <c r="E628" s="17"/>
      <c r="G628" s="5"/>
    </row>
    <row r="629">
      <c r="E629" s="17"/>
      <c r="G629" s="5"/>
    </row>
    <row r="630">
      <c r="E630" s="17"/>
      <c r="G630" s="5"/>
    </row>
    <row r="631">
      <c r="E631" s="17"/>
      <c r="G631" s="5"/>
    </row>
    <row r="632">
      <c r="E632" s="17"/>
      <c r="G632" s="5"/>
    </row>
    <row r="633">
      <c r="E633" s="17"/>
      <c r="G633" s="5"/>
    </row>
    <row r="634">
      <c r="E634" s="17"/>
      <c r="G634" s="5"/>
    </row>
    <row r="635">
      <c r="E635" s="17"/>
      <c r="G635" s="5"/>
    </row>
    <row r="636">
      <c r="E636" s="17"/>
      <c r="G636" s="5"/>
    </row>
    <row r="637">
      <c r="E637" s="17"/>
      <c r="G637" s="5"/>
    </row>
    <row r="638">
      <c r="E638" s="17"/>
      <c r="G638" s="5"/>
    </row>
    <row r="639">
      <c r="E639" s="17"/>
      <c r="G639" s="5"/>
    </row>
    <row r="640">
      <c r="E640" s="17"/>
      <c r="G640" s="5"/>
    </row>
    <row r="641">
      <c r="E641" s="17"/>
      <c r="G641" s="5"/>
    </row>
    <row r="642">
      <c r="E642" s="17"/>
      <c r="G642" s="5"/>
    </row>
    <row r="643">
      <c r="E643" s="17"/>
      <c r="G643" s="5"/>
    </row>
    <row r="644">
      <c r="E644" s="17"/>
      <c r="G644" s="5"/>
    </row>
    <row r="645">
      <c r="E645" s="17"/>
      <c r="G645" s="5"/>
    </row>
    <row r="646">
      <c r="E646" s="17"/>
      <c r="G646" s="5"/>
    </row>
    <row r="647">
      <c r="E647" s="17"/>
      <c r="G647" s="5"/>
    </row>
    <row r="648">
      <c r="E648" s="17"/>
      <c r="G648" s="5"/>
    </row>
    <row r="649">
      <c r="E649" s="17"/>
      <c r="G649" s="5"/>
    </row>
    <row r="650">
      <c r="E650" s="17"/>
      <c r="G650" s="5"/>
    </row>
    <row r="651">
      <c r="E651" s="17"/>
      <c r="G651" s="5"/>
    </row>
    <row r="652">
      <c r="E652" s="17"/>
      <c r="G652" s="5"/>
    </row>
    <row r="653">
      <c r="E653" s="17"/>
      <c r="G653" s="5"/>
    </row>
    <row r="654">
      <c r="E654" s="17"/>
      <c r="G654" s="5"/>
    </row>
    <row r="655">
      <c r="E655" s="17"/>
      <c r="G655" s="5"/>
    </row>
    <row r="656">
      <c r="E656" s="17"/>
      <c r="G656" s="5"/>
    </row>
    <row r="657">
      <c r="E657" s="17"/>
      <c r="G657" s="5"/>
    </row>
    <row r="658">
      <c r="E658" s="17"/>
      <c r="G658" s="5"/>
    </row>
    <row r="659">
      <c r="E659" s="17"/>
      <c r="G659" s="5"/>
    </row>
    <row r="660">
      <c r="E660" s="17"/>
      <c r="G660" s="5"/>
    </row>
    <row r="661">
      <c r="E661" s="17"/>
      <c r="G661" s="5"/>
    </row>
    <row r="662">
      <c r="E662" s="17"/>
      <c r="G662" s="5"/>
    </row>
    <row r="663">
      <c r="E663" s="17"/>
      <c r="G663" s="5"/>
    </row>
    <row r="664">
      <c r="E664" s="17"/>
      <c r="G664" s="5"/>
    </row>
    <row r="665">
      <c r="E665" s="17"/>
      <c r="G665" s="5"/>
    </row>
    <row r="666">
      <c r="E666" s="17"/>
      <c r="G666" s="5"/>
    </row>
    <row r="667">
      <c r="E667" s="17"/>
      <c r="G667" s="5"/>
    </row>
    <row r="668">
      <c r="E668" s="17"/>
      <c r="G668" s="5"/>
    </row>
    <row r="669">
      <c r="E669" s="17"/>
      <c r="G669" s="5"/>
    </row>
    <row r="670">
      <c r="E670" s="17"/>
      <c r="G670" s="5"/>
    </row>
    <row r="671">
      <c r="E671" s="17"/>
      <c r="G671" s="5"/>
    </row>
    <row r="672">
      <c r="E672" s="17"/>
      <c r="G672" s="5"/>
    </row>
    <row r="673">
      <c r="E673" s="17"/>
      <c r="G673" s="5"/>
    </row>
    <row r="674">
      <c r="E674" s="17"/>
      <c r="G674" s="5"/>
    </row>
    <row r="675">
      <c r="E675" s="17"/>
      <c r="G675" s="5"/>
    </row>
    <row r="676">
      <c r="E676" s="17"/>
      <c r="G676" s="5"/>
    </row>
    <row r="677">
      <c r="E677" s="17"/>
      <c r="G677" s="5"/>
    </row>
    <row r="678">
      <c r="E678" s="17"/>
      <c r="G678" s="5"/>
    </row>
    <row r="679">
      <c r="E679" s="17"/>
      <c r="G679" s="5"/>
    </row>
    <row r="680">
      <c r="E680" s="17"/>
      <c r="G680" s="5"/>
    </row>
    <row r="681">
      <c r="E681" s="17"/>
      <c r="G681" s="5"/>
    </row>
    <row r="682">
      <c r="E682" s="17"/>
      <c r="G682" s="5"/>
    </row>
    <row r="683">
      <c r="E683" s="17"/>
      <c r="G683" s="5"/>
    </row>
    <row r="684">
      <c r="E684" s="17"/>
      <c r="G684" s="5"/>
    </row>
    <row r="685">
      <c r="E685" s="17"/>
      <c r="G685" s="5"/>
    </row>
    <row r="686">
      <c r="E686" s="17"/>
      <c r="G686" s="5"/>
    </row>
    <row r="687">
      <c r="E687" s="17"/>
      <c r="G687" s="5"/>
    </row>
    <row r="688">
      <c r="E688" s="17"/>
      <c r="G688" s="5"/>
    </row>
    <row r="689">
      <c r="E689" s="17"/>
      <c r="G689" s="5"/>
    </row>
    <row r="690">
      <c r="E690" s="17"/>
      <c r="G690" s="5"/>
    </row>
    <row r="691">
      <c r="E691" s="17"/>
      <c r="G691" s="5"/>
    </row>
    <row r="692">
      <c r="E692" s="17"/>
      <c r="G692" s="5"/>
    </row>
    <row r="693">
      <c r="E693" s="17"/>
      <c r="G693" s="5"/>
    </row>
    <row r="694">
      <c r="E694" s="17"/>
      <c r="G694" s="5"/>
    </row>
    <row r="695">
      <c r="E695" s="17"/>
      <c r="G695" s="5"/>
    </row>
    <row r="696">
      <c r="E696" s="17"/>
      <c r="G696" s="5"/>
    </row>
    <row r="697">
      <c r="E697" s="17"/>
      <c r="G697" s="5"/>
    </row>
    <row r="698">
      <c r="E698" s="17"/>
      <c r="G698" s="5"/>
    </row>
    <row r="699">
      <c r="E699" s="17"/>
      <c r="G699" s="5"/>
    </row>
    <row r="700">
      <c r="E700" s="17"/>
      <c r="G700" s="5"/>
    </row>
    <row r="701">
      <c r="E701" s="17"/>
      <c r="G701" s="5"/>
    </row>
    <row r="702">
      <c r="E702" s="17"/>
      <c r="G702" s="5"/>
    </row>
    <row r="703">
      <c r="E703" s="17"/>
      <c r="G703" s="5"/>
    </row>
    <row r="704">
      <c r="E704" s="17"/>
      <c r="G704" s="5"/>
    </row>
    <row r="705">
      <c r="E705" s="17"/>
      <c r="G705" s="5"/>
    </row>
    <row r="706">
      <c r="E706" s="17"/>
      <c r="G706" s="5"/>
    </row>
    <row r="707">
      <c r="E707" s="17"/>
      <c r="G707" s="5"/>
    </row>
    <row r="708">
      <c r="E708" s="17"/>
      <c r="G708" s="5"/>
    </row>
    <row r="709">
      <c r="E709" s="17"/>
      <c r="G709" s="5"/>
    </row>
    <row r="710">
      <c r="E710" s="17"/>
      <c r="G710" s="5"/>
    </row>
    <row r="711">
      <c r="E711" s="17"/>
      <c r="G711" s="5"/>
    </row>
    <row r="712">
      <c r="E712" s="17"/>
      <c r="G712" s="5"/>
    </row>
    <row r="713">
      <c r="E713" s="17"/>
      <c r="G713" s="5"/>
    </row>
    <row r="714">
      <c r="E714" s="17"/>
      <c r="G714" s="5"/>
    </row>
    <row r="715">
      <c r="E715" s="17"/>
      <c r="G715" s="5"/>
    </row>
    <row r="716">
      <c r="E716" s="17"/>
      <c r="G716" s="5"/>
    </row>
    <row r="717">
      <c r="E717" s="17"/>
      <c r="G717" s="5"/>
    </row>
    <row r="718">
      <c r="E718" s="17"/>
      <c r="G718" s="5"/>
    </row>
    <row r="719">
      <c r="E719" s="17"/>
      <c r="G719" s="5"/>
    </row>
    <row r="720">
      <c r="E720" s="17"/>
      <c r="G720" s="5"/>
    </row>
    <row r="721">
      <c r="E721" s="17"/>
      <c r="G721" s="5"/>
    </row>
    <row r="722">
      <c r="E722" s="17"/>
      <c r="G722" s="5"/>
    </row>
    <row r="723">
      <c r="E723" s="17"/>
      <c r="G723" s="5"/>
    </row>
    <row r="724">
      <c r="E724" s="17"/>
      <c r="G724" s="5"/>
    </row>
    <row r="725">
      <c r="E725" s="17"/>
      <c r="G725" s="5"/>
    </row>
    <row r="726">
      <c r="E726" s="17"/>
      <c r="G726" s="5"/>
    </row>
    <row r="727">
      <c r="E727" s="17"/>
      <c r="G727" s="5"/>
    </row>
    <row r="728">
      <c r="E728" s="17"/>
      <c r="G728" s="5"/>
    </row>
    <row r="729">
      <c r="E729" s="17"/>
      <c r="G729" s="5"/>
    </row>
    <row r="730">
      <c r="E730" s="17"/>
      <c r="G730" s="5"/>
    </row>
    <row r="731">
      <c r="E731" s="17"/>
      <c r="G731" s="5"/>
    </row>
    <row r="732">
      <c r="E732" s="17"/>
      <c r="G732" s="5"/>
    </row>
    <row r="733">
      <c r="E733" s="17"/>
      <c r="G733" s="5"/>
    </row>
    <row r="734">
      <c r="E734" s="17"/>
      <c r="G734" s="5"/>
    </row>
    <row r="735">
      <c r="E735" s="17"/>
      <c r="G735" s="5"/>
    </row>
    <row r="736">
      <c r="E736" s="17"/>
      <c r="G736" s="5"/>
    </row>
    <row r="737">
      <c r="E737" s="17"/>
      <c r="G737" s="5"/>
    </row>
    <row r="738">
      <c r="E738" s="17"/>
      <c r="G738" s="5"/>
    </row>
    <row r="739">
      <c r="E739" s="17"/>
      <c r="G739" s="5"/>
    </row>
    <row r="740">
      <c r="E740" s="17"/>
      <c r="G740" s="5"/>
    </row>
    <row r="741">
      <c r="E741" s="17"/>
      <c r="G741" s="5"/>
    </row>
    <row r="742">
      <c r="E742" s="17"/>
      <c r="G742" s="5"/>
    </row>
    <row r="743">
      <c r="E743" s="17"/>
      <c r="G743" s="5"/>
    </row>
    <row r="744">
      <c r="E744" s="17"/>
      <c r="G744" s="5"/>
    </row>
    <row r="745">
      <c r="E745" s="17"/>
      <c r="G745" s="5"/>
    </row>
    <row r="746">
      <c r="E746" s="17"/>
      <c r="G746" s="5"/>
    </row>
    <row r="747">
      <c r="E747" s="17"/>
      <c r="G747" s="5"/>
    </row>
    <row r="748">
      <c r="E748" s="17"/>
      <c r="G748" s="5"/>
    </row>
    <row r="749">
      <c r="E749" s="17"/>
      <c r="G749" s="5"/>
    </row>
    <row r="750">
      <c r="E750" s="17"/>
      <c r="G750" s="5"/>
    </row>
    <row r="751">
      <c r="E751" s="17"/>
      <c r="G751" s="5"/>
    </row>
    <row r="752">
      <c r="E752" s="17"/>
      <c r="G752" s="5"/>
    </row>
    <row r="753">
      <c r="E753" s="17"/>
      <c r="G753" s="5"/>
    </row>
    <row r="754">
      <c r="E754" s="17"/>
      <c r="G754" s="5"/>
    </row>
    <row r="755">
      <c r="E755" s="17"/>
      <c r="G755" s="5"/>
    </row>
    <row r="756">
      <c r="E756" s="17"/>
      <c r="G756" s="5"/>
    </row>
    <row r="757">
      <c r="E757" s="17"/>
      <c r="G757" s="5"/>
    </row>
    <row r="758">
      <c r="E758" s="17"/>
      <c r="G758" s="5"/>
    </row>
    <row r="759">
      <c r="E759" s="17"/>
      <c r="G759" s="5"/>
    </row>
    <row r="760">
      <c r="E760" s="17"/>
      <c r="G760" s="5"/>
    </row>
    <row r="761">
      <c r="E761" s="17"/>
      <c r="G761" s="5"/>
    </row>
    <row r="762">
      <c r="E762" s="17"/>
      <c r="G762" s="5"/>
    </row>
    <row r="763">
      <c r="E763" s="17"/>
      <c r="G763" s="5"/>
    </row>
    <row r="764">
      <c r="E764" s="17"/>
      <c r="G764" s="5"/>
    </row>
    <row r="765">
      <c r="E765" s="17"/>
      <c r="G765" s="5"/>
    </row>
    <row r="766">
      <c r="E766" s="17"/>
      <c r="G766" s="5"/>
    </row>
    <row r="767">
      <c r="E767" s="17"/>
      <c r="G767" s="5"/>
    </row>
    <row r="768">
      <c r="E768" s="17"/>
      <c r="G768" s="5"/>
    </row>
    <row r="769">
      <c r="E769" s="17"/>
      <c r="G769" s="5"/>
    </row>
    <row r="770">
      <c r="E770" s="17"/>
      <c r="G770" s="5"/>
    </row>
    <row r="771">
      <c r="E771" s="17"/>
      <c r="G771" s="5"/>
    </row>
    <row r="772">
      <c r="E772" s="17"/>
      <c r="G772" s="5"/>
    </row>
    <row r="773">
      <c r="E773" s="17"/>
      <c r="G773" s="5"/>
    </row>
    <row r="774">
      <c r="E774" s="17"/>
      <c r="G774" s="5"/>
    </row>
    <row r="775">
      <c r="E775" s="17"/>
      <c r="G775" s="5"/>
    </row>
    <row r="776">
      <c r="E776" s="17"/>
      <c r="G776" s="5"/>
    </row>
    <row r="777">
      <c r="E777" s="17"/>
      <c r="G777" s="5"/>
    </row>
    <row r="778">
      <c r="E778" s="17"/>
      <c r="G778" s="5"/>
    </row>
    <row r="779">
      <c r="E779" s="17"/>
      <c r="G779" s="5"/>
    </row>
    <row r="780">
      <c r="E780" s="17"/>
      <c r="G780" s="5"/>
    </row>
    <row r="781">
      <c r="E781" s="17"/>
      <c r="G781" s="5"/>
    </row>
    <row r="782">
      <c r="E782" s="17"/>
      <c r="G782" s="5"/>
    </row>
    <row r="783">
      <c r="E783" s="17"/>
      <c r="G783" s="5"/>
    </row>
    <row r="784">
      <c r="E784" s="17"/>
      <c r="G784" s="5"/>
    </row>
    <row r="785">
      <c r="E785" s="17"/>
      <c r="G785" s="5"/>
    </row>
    <row r="786">
      <c r="E786" s="17"/>
      <c r="G786" s="5"/>
    </row>
    <row r="787">
      <c r="E787" s="17"/>
      <c r="G787" s="5"/>
    </row>
    <row r="788">
      <c r="E788" s="17"/>
      <c r="G788" s="5"/>
    </row>
    <row r="789">
      <c r="E789" s="17"/>
      <c r="G789" s="5"/>
    </row>
    <row r="790">
      <c r="E790" s="17"/>
      <c r="G790" s="5"/>
    </row>
    <row r="791">
      <c r="E791" s="17"/>
      <c r="G791" s="5"/>
    </row>
    <row r="792">
      <c r="E792" s="17"/>
      <c r="G792" s="5"/>
    </row>
    <row r="793">
      <c r="E793" s="17"/>
      <c r="G793" s="5"/>
    </row>
    <row r="794">
      <c r="E794" s="17"/>
      <c r="G794" s="5"/>
    </row>
    <row r="795">
      <c r="E795" s="17"/>
      <c r="G795" s="5"/>
    </row>
    <row r="796">
      <c r="E796" s="17"/>
      <c r="G796" s="5"/>
    </row>
    <row r="797">
      <c r="E797" s="17"/>
      <c r="G797" s="5"/>
    </row>
    <row r="798">
      <c r="E798" s="17"/>
      <c r="G798" s="5"/>
    </row>
    <row r="799">
      <c r="E799" s="17"/>
      <c r="G799" s="5"/>
    </row>
    <row r="800">
      <c r="E800" s="17"/>
      <c r="G800" s="5"/>
    </row>
    <row r="801">
      <c r="E801" s="17"/>
      <c r="G801" s="5"/>
    </row>
    <row r="802">
      <c r="E802" s="17"/>
      <c r="G802" s="5"/>
    </row>
    <row r="803">
      <c r="E803" s="17"/>
      <c r="G803" s="5"/>
    </row>
    <row r="804">
      <c r="E804" s="17"/>
      <c r="G804" s="5"/>
    </row>
    <row r="805">
      <c r="E805" s="17"/>
      <c r="G805" s="5"/>
    </row>
    <row r="806">
      <c r="E806" s="17"/>
      <c r="G806" s="5"/>
    </row>
    <row r="807">
      <c r="E807" s="17"/>
      <c r="G807" s="5"/>
    </row>
    <row r="808">
      <c r="E808" s="17"/>
      <c r="G808" s="5"/>
    </row>
    <row r="809">
      <c r="E809" s="17"/>
      <c r="G809" s="5"/>
    </row>
    <row r="810">
      <c r="E810" s="17"/>
      <c r="G810" s="5"/>
    </row>
    <row r="811">
      <c r="E811" s="17"/>
      <c r="G811" s="5"/>
    </row>
    <row r="812">
      <c r="E812" s="17"/>
      <c r="G812" s="5"/>
    </row>
    <row r="813">
      <c r="E813" s="17"/>
      <c r="G813" s="5"/>
    </row>
    <row r="814">
      <c r="E814" s="17"/>
      <c r="G814" s="5"/>
    </row>
    <row r="815">
      <c r="E815" s="17"/>
      <c r="G815" s="5"/>
    </row>
    <row r="816">
      <c r="E816" s="17"/>
      <c r="G816" s="5"/>
    </row>
    <row r="817">
      <c r="E817" s="17"/>
      <c r="G817" s="5"/>
    </row>
    <row r="818">
      <c r="E818" s="17"/>
      <c r="G818" s="5"/>
    </row>
    <row r="819">
      <c r="E819" s="17"/>
      <c r="G819" s="5"/>
    </row>
    <row r="820">
      <c r="E820" s="17"/>
      <c r="G820" s="5"/>
    </row>
    <row r="821">
      <c r="E821" s="17"/>
      <c r="G821" s="5"/>
    </row>
    <row r="822">
      <c r="E822" s="17"/>
      <c r="G822" s="5"/>
    </row>
    <row r="823">
      <c r="E823" s="17"/>
      <c r="G823" s="5"/>
    </row>
    <row r="824">
      <c r="E824" s="17"/>
      <c r="G824" s="5"/>
    </row>
    <row r="825">
      <c r="E825" s="17"/>
      <c r="G825" s="5"/>
    </row>
    <row r="826">
      <c r="E826" s="17"/>
      <c r="G826" s="5"/>
    </row>
    <row r="827">
      <c r="E827" s="17"/>
      <c r="G827" s="5"/>
    </row>
    <row r="828">
      <c r="E828" s="17"/>
      <c r="G828" s="5"/>
    </row>
    <row r="829">
      <c r="E829" s="17"/>
      <c r="G829" s="5"/>
    </row>
    <row r="830">
      <c r="E830" s="17"/>
      <c r="G830" s="5"/>
    </row>
    <row r="831">
      <c r="E831" s="17"/>
      <c r="G831" s="5"/>
    </row>
    <row r="832">
      <c r="E832" s="17"/>
      <c r="G832" s="5"/>
    </row>
    <row r="833">
      <c r="E833" s="17"/>
      <c r="G833" s="5"/>
    </row>
    <row r="834">
      <c r="E834" s="17"/>
      <c r="G834" s="5"/>
    </row>
    <row r="835">
      <c r="E835" s="17"/>
      <c r="G835" s="5"/>
    </row>
    <row r="836">
      <c r="E836" s="17"/>
      <c r="G836" s="5"/>
    </row>
    <row r="837">
      <c r="E837" s="17"/>
      <c r="G837" s="5"/>
    </row>
    <row r="838">
      <c r="E838" s="17"/>
      <c r="G838" s="5"/>
    </row>
    <row r="839">
      <c r="E839" s="17"/>
      <c r="G839" s="5"/>
    </row>
    <row r="840">
      <c r="E840" s="17"/>
      <c r="G840" s="5"/>
    </row>
    <row r="841">
      <c r="E841" s="17"/>
      <c r="G841" s="5"/>
    </row>
    <row r="842">
      <c r="E842" s="17"/>
      <c r="G842" s="5"/>
    </row>
    <row r="843">
      <c r="E843" s="17"/>
      <c r="G843" s="5"/>
    </row>
    <row r="844">
      <c r="E844" s="17"/>
      <c r="G844" s="5"/>
    </row>
    <row r="845">
      <c r="E845" s="17"/>
      <c r="G845" s="5"/>
    </row>
    <row r="846">
      <c r="E846" s="17"/>
      <c r="G846" s="5"/>
    </row>
    <row r="847">
      <c r="E847" s="17"/>
      <c r="G847" s="5"/>
    </row>
    <row r="848">
      <c r="E848" s="17"/>
      <c r="G848" s="5"/>
    </row>
    <row r="849">
      <c r="E849" s="17"/>
      <c r="G849" s="5"/>
    </row>
    <row r="850">
      <c r="E850" s="17"/>
      <c r="G850" s="5"/>
    </row>
    <row r="851">
      <c r="E851" s="17"/>
      <c r="G851" s="5"/>
    </row>
    <row r="852">
      <c r="E852" s="17"/>
      <c r="G852" s="5"/>
    </row>
    <row r="853">
      <c r="E853" s="17"/>
      <c r="G853" s="5"/>
    </row>
    <row r="854">
      <c r="E854" s="17"/>
      <c r="G854" s="5"/>
    </row>
    <row r="855">
      <c r="E855" s="17"/>
      <c r="G855" s="5"/>
    </row>
    <row r="856">
      <c r="E856" s="17"/>
      <c r="G856" s="5"/>
    </row>
    <row r="857">
      <c r="E857" s="17"/>
      <c r="G857" s="5"/>
    </row>
    <row r="858">
      <c r="E858" s="17"/>
      <c r="G858" s="5"/>
    </row>
    <row r="859">
      <c r="E859" s="17"/>
      <c r="G859" s="5"/>
    </row>
    <row r="860">
      <c r="E860" s="17"/>
      <c r="G860" s="5"/>
    </row>
    <row r="861">
      <c r="E861" s="17"/>
      <c r="G861" s="5"/>
    </row>
    <row r="862">
      <c r="E862" s="17"/>
      <c r="G862" s="5"/>
    </row>
    <row r="863">
      <c r="E863" s="17"/>
      <c r="G863" s="5"/>
    </row>
    <row r="864">
      <c r="E864" s="17"/>
      <c r="G864" s="5"/>
    </row>
    <row r="865">
      <c r="E865" s="17"/>
      <c r="G865" s="5"/>
    </row>
    <row r="866">
      <c r="E866" s="17"/>
      <c r="G866" s="5"/>
    </row>
    <row r="867">
      <c r="E867" s="17"/>
      <c r="G867" s="5"/>
    </row>
    <row r="868">
      <c r="E868" s="17"/>
      <c r="G868" s="5"/>
    </row>
    <row r="869">
      <c r="E869" s="17"/>
      <c r="G869" s="5"/>
    </row>
    <row r="870">
      <c r="E870" s="17"/>
      <c r="G870" s="5"/>
    </row>
    <row r="871">
      <c r="E871" s="17"/>
      <c r="G871" s="5"/>
    </row>
    <row r="872">
      <c r="E872" s="17"/>
      <c r="G872" s="5"/>
    </row>
    <row r="873">
      <c r="E873" s="17"/>
      <c r="G873" s="5"/>
    </row>
    <row r="874">
      <c r="E874" s="17"/>
      <c r="G874" s="5"/>
    </row>
    <row r="875">
      <c r="E875" s="17"/>
      <c r="G875" s="5"/>
    </row>
    <row r="876">
      <c r="E876" s="17"/>
      <c r="G876" s="5"/>
    </row>
    <row r="877">
      <c r="E877" s="17"/>
      <c r="G877" s="5"/>
    </row>
    <row r="878">
      <c r="E878" s="17"/>
      <c r="G878" s="5"/>
    </row>
    <row r="879">
      <c r="E879" s="17"/>
      <c r="G879" s="5"/>
    </row>
    <row r="880">
      <c r="E880" s="17"/>
      <c r="G880" s="5"/>
    </row>
    <row r="881">
      <c r="E881" s="17"/>
      <c r="G881" s="5"/>
    </row>
    <row r="882">
      <c r="E882" s="17"/>
      <c r="G882" s="5"/>
    </row>
    <row r="883">
      <c r="E883" s="17"/>
      <c r="G883" s="5"/>
    </row>
    <row r="884">
      <c r="E884" s="17"/>
      <c r="G884" s="5"/>
    </row>
    <row r="885">
      <c r="E885" s="17"/>
      <c r="G885" s="5"/>
    </row>
    <row r="886">
      <c r="E886" s="17"/>
      <c r="G886" s="5"/>
    </row>
    <row r="887">
      <c r="E887" s="17"/>
      <c r="G887" s="5"/>
    </row>
    <row r="888">
      <c r="E888" s="17"/>
      <c r="G888" s="5"/>
    </row>
    <row r="889">
      <c r="E889" s="17"/>
      <c r="G889" s="5"/>
    </row>
    <row r="890">
      <c r="E890" s="17"/>
      <c r="G890" s="5"/>
    </row>
    <row r="891">
      <c r="E891" s="17"/>
      <c r="G891" s="5"/>
    </row>
    <row r="892">
      <c r="E892" s="17"/>
      <c r="G892" s="5"/>
    </row>
    <row r="893">
      <c r="E893" s="17"/>
      <c r="G893" s="5"/>
    </row>
    <row r="894">
      <c r="E894" s="17"/>
      <c r="G894" s="5"/>
    </row>
    <row r="895">
      <c r="E895" s="17"/>
      <c r="G895" s="5"/>
    </row>
    <row r="896">
      <c r="E896" s="17"/>
      <c r="G896" s="5"/>
    </row>
    <row r="897">
      <c r="E897" s="17"/>
      <c r="G897" s="5"/>
    </row>
    <row r="898">
      <c r="E898" s="17"/>
      <c r="G898" s="5"/>
    </row>
    <row r="899">
      <c r="E899" s="17"/>
      <c r="G899" s="5"/>
    </row>
    <row r="900">
      <c r="E900" s="17"/>
      <c r="G900" s="5"/>
    </row>
  </sheetData>
  <mergeCells count="1">
    <mergeCell ref="A1:E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9"/>
    <outlinePr summaryBelow="0" summaryRight="0"/>
  </sheetPr>
  <sheetViews>
    <sheetView workbookViewId="0"/>
  </sheetViews>
  <sheetFormatPr customHeight="1" defaultColWidth="14.43" defaultRowHeight="15.75"/>
  <cols>
    <col customWidth="1" min="1" max="1" width="30.0"/>
    <col customWidth="1" min="2" max="2" width="24.86"/>
    <col customWidth="1" min="3" max="3" width="22.86"/>
    <col customWidth="1" min="5" max="5" width="8.86"/>
    <col customWidth="1" min="6" max="6" width="14.14"/>
    <col customWidth="1" min="7" max="7" width="28.57"/>
    <col customWidth="1" min="8" max="69" width="14.14"/>
  </cols>
  <sheetData>
    <row r="1">
      <c r="A1" s="18" t="s">
        <v>34</v>
      </c>
      <c r="B1" s="19"/>
      <c r="C1" s="19"/>
      <c r="D1" s="19"/>
      <c r="E1" s="20"/>
      <c r="F1" s="21"/>
      <c r="G1" s="22"/>
      <c r="H1" s="23"/>
    </row>
    <row r="2">
      <c r="A2" s="24" t="s">
        <v>1</v>
      </c>
      <c r="B2" s="25" t="s">
        <v>35</v>
      </c>
      <c r="C2" s="26" t="s">
        <v>36</v>
      </c>
      <c r="D2" s="27" t="s">
        <v>37</v>
      </c>
      <c r="E2" s="24" t="s">
        <v>5</v>
      </c>
      <c r="F2" s="28" t="s">
        <v>38</v>
      </c>
      <c r="G2" s="25" t="s">
        <v>39</v>
      </c>
      <c r="H2" s="29" t="s">
        <v>40</v>
      </c>
    </row>
    <row r="3">
      <c r="A3" s="30" t="s">
        <v>7</v>
      </c>
      <c r="B3" s="31" t="s">
        <v>41</v>
      </c>
      <c r="C3" s="32">
        <v>3100.0</v>
      </c>
      <c r="D3" s="33" t="s">
        <v>42</v>
      </c>
      <c r="E3" s="30">
        <v>2015.0</v>
      </c>
      <c r="F3" s="34" t="s">
        <v>43</v>
      </c>
      <c r="G3" s="22"/>
      <c r="H3" s="5"/>
    </row>
    <row r="4">
      <c r="A4" s="30" t="s">
        <v>7</v>
      </c>
      <c r="B4" s="31" t="s">
        <v>44</v>
      </c>
      <c r="C4" s="32">
        <f>10725+2973</f>
        <v>13698</v>
      </c>
      <c r="D4" s="33" t="s">
        <v>45</v>
      </c>
      <c r="E4" s="30">
        <v>2021.0</v>
      </c>
      <c r="F4" s="34" t="s">
        <v>46</v>
      </c>
      <c r="G4" s="35" t="s">
        <v>47</v>
      </c>
      <c r="H4" s="5"/>
    </row>
    <row r="5">
      <c r="A5" s="30" t="s">
        <v>7</v>
      </c>
      <c r="B5" s="31" t="s">
        <v>48</v>
      </c>
      <c r="C5" s="32">
        <v>37000.0</v>
      </c>
      <c r="D5" s="33" t="s">
        <v>49</v>
      </c>
      <c r="E5" s="30">
        <v>2011.0</v>
      </c>
      <c r="F5" s="34" t="s">
        <v>50</v>
      </c>
      <c r="G5" s="22"/>
      <c r="H5" s="5"/>
    </row>
    <row r="6">
      <c r="A6" s="30" t="s">
        <v>7</v>
      </c>
      <c r="B6" s="31" t="s">
        <v>51</v>
      </c>
      <c r="C6" s="32">
        <v>5600.0</v>
      </c>
      <c r="D6" s="33" t="s">
        <v>52</v>
      </c>
      <c r="E6" s="30">
        <v>2020.0</v>
      </c>
      <c r="F6" s="34" t="s">
        <v>53</v>
      </c>
      <c r="G6" s="31" t="s">
        <v>54</v>
      </c>
      <c r="H6" s="36" t="s">
        <v>55</v>
      </c>
    </row>
    <row r="7">
      <c r="A7" s="30" t="s">
        <v>7</v>
      </c>
      <c r="B7" s="31" t="s">
        <v>56</v>
      </c>
      <c r="C7" s="32">
        <v>800000.0</v>
      </c>
      <c r="D7" s="33" t="s">
        <v>52</v>
      </c>
      <c r="E7" s="30">
        <v>2020.0</v>
      </c>
      <c r="F7" s="34" t="s">
        <v>57</v>
      </c>
      <c r="G7" s="31" t="s">
        <v>58</v>
      </c>
      <c r="H7" s="36" t="s">
        <v>59</v>
      </c>
    </row>
    <row r="8">
      <c r="A8" s="30" t="s">
        <v>7</v>
      </c>
      <c r="B8" s="31" t="s">
        <v>60</v>
      </c>
      <c r="C8" s="32">
        <f>8721731424/1000000</f>
        <v>8721.731424</v>
      </c>
      <c r="D8" s="33" t="s">
        <v>26</v>
      </c>
      <c r="E8" s="30">
        <v>2020.0</v>
      </c>
      <c r="F8" s="34" t="s">
        <v>61</v>
      </c>
      <c r="G8" s="31" t="s">
        <v>62</v>
      </c>
      <c r="H8" s="5"/>
    </row>
    <row r="9">
      <c r="A9" s="30" t="s">
        <v>7</v>
      </c>
      <c r="B9" s="31" t="s">
        <v>63</v>
      </c>
      <c r="C9" s="32">
        <v>233000.0</v>
      </c>
      <c r="D9" s="33" t="s">
        <v>26</v>
      </c>
      <c r="E9" s="30">
        <v>2020.0</v>
      </c>
      <c r="F9" s="34" t="s">
        <v>64</v>
      </c>
      <c r="G9" s="31" t="s">
        <v>62</v>
      </c>
      <c r="H9" s="5"/>
    </row>
    <row r="10">
      <c r="A10" s="30" t="s">
        <v>7</v>
      </c>
      <c r="B10" s="31" t="s">
        <v>65</v>
      </c>
      <c r="C10" s="32">
        <f>15104+2009</f>
        <v>17113</v>
      </c>
      <c r="D10" s="33" t="s">
        <v>45</v>
      </c>
      <c r="E10" s="30">
        <v>2021.0</v>
      </c>
      <c r="F10" s="34" t="s">
        <v>46</v>
      </c>
      <c r="G10" s="31" t="s">
        <v>66</v>
      </c>
      <c r="H10" s="5"/>
    </row>
    <row r="11">
      <c r="A11" s="30" t="s">
        <v>7</v>
      </c>
      <c r="B11" s="31" t="s">
        <v>67</v>
      </c>
      <c r="C11" s="32">
        <f>52083+3775</f>
        <v>55858</v>
      </c>
      <c r="D11" s="33" t="s">
        <v>45</v>
      </c>
      <c r="E11" s="30">
        <v>2021.0</v>
      </c>
      <c r="F11" s="34" t="s">
        <v>46</v>
      </c>
      <c r="G11" s="31">
        <v>4.0</v>
      </c>
      <c r="H11" s="37" t="s">
        <v>68</v>
      </c>
    </row>
    <row r="12">
      <c r="A12" s="30" t="s">
        <v>7</v>
      </c>
      <c r="B12" s="31" t="s">
        <v>69</v>
      </c>
      <c r="C12" s="32">
        <f>117282+5351</f>
        <v>122633</v>
      </c>
      <c r="D12" s="33" t="s">
        <v>45</v>
      </c>
      <c r="E12" s="30">
        <v>2021.0</v>
      </c>
      <c r="F12" s="34" t="s">
        <v>46</v>
      </c>
      <c r="G12" s="31">
        <v>5.0</v>
      </c>
      <c r="H12" s="37" t="s">
        <v>68</v>
      </c>
    </row>
    <row r="13">
      <c r="A13" s="30" t="s">
        <v>7</v>
      </c>
      <c r="B13" s="31" t="s">
        <v>70</v>
      </c>
      <c r="C13" s="32">
        <f>40890+5260</f>
        <v>46150</v>
      </c>
      <c r="D13" s="33" t="s">
        <v>45</v>
      </c>
      <c r="E13" s="30">
        <v>2021.0</v>
      </c>
      <c r="F13" s="34" t="s">
        <v>46</v>
      </c>
      <c r="G13" s="31" t="s">
        <v>71</v>
      </c>
      <c r="H13" s="5"/>
    </row>
    <row r="14">
      <c r="A14" s="30" t="s">
        <v>7</v>
      </c>
      <c r="B14" s="31" t="s">
        <v>72</v>
      </c>
      <c r="C14" s="32">
        <f>13361+1197</f>
        <v>14558</v>
      </c>
      <c r="D14" s="33" t="s">
        <v>45</v>
      </c>
      <c r="E14" s="30">
        <v>2021.0</v>
      </c>
      <c r="F14" s="34" t="s">
        <v>46</v>
      </c>
      <c r="G14" s="35" t="s">
        <v>73</v>
      </c>
      <c r="H14" s="5"/>
    </row>
    <row r="15">
      <c r="A15" s="30" t="s">
        <v>74</v>
      </c>
      <c r="B15" s="31" t="s">
        <v>75</v>
      </c>
      <c r="C15" s="32">
        <v>86000.0</v>
      </c>
      <c r="D15" s="33" t="s">
        <v>76</v>
      </c>
      <c r="E15" s="30">
        <v>2019.0</v>
      </c>
      <c r="F15" s="34" t="s">
        <v>77</v>
      </c>
      <c r="G15" s="22"/>
      <c r="H15" s="5"/>
    </row>
    <row r="16">
      <c r="A16" s="30" t="s">
        <v>74</v>
      </c>
      <c r="B16" s="31" t="s">
        <v>78</v>
      </c>
      <c r="C16" s="32">
        <v>14669.0</v>
      </c>
      <c r="D16" s="33" t="s">
        <v>26</v>
      </c>
      <c r="E16" s="30">
        <v>2020.0</v>
      </c>
      <c r="F16" s="34" t="s">
        <v>79</v>
      </c>
      <c r="G16" s="22"/>
      <c r="H16" s="5"/>
    </row>
    <row r="17">
      <c r="A17" s="30" t="s">
        <v>74</v>
      </c>
      <c r="B17" s="31" t="s">
        <v>80</v>
      </c>
      <c r="C17" s="32">
        <f>1158569746/1000000</f>
        <v>1158.569746</v>
      </c>
      <c r="D17" s="38"/>
      <c r="E17" s="39"/>
      <c r="F17" s="21" t="s">
        <v>81</v>
      </c>
      <c r="G17" s="31" t="s">
        <v>82</v>
      </c>
      <c r="H17" s="5"/>
    </row>
    <row r="18">
      <c r="A18" s="30" t="s">
        <v>83</v>
      </c>
      <c r="B18" s="31" t="s">
        <v>84</v>
      </c>
      <c r="C18" s="32">
        <v>450000.0</v>
      </c>
      <c r="D18" s="33" t="s">
        <v>26</v>
      </c>
      <c r="E18" s="30">
        <v>2020.0</v>
      </c>
      <c r="F18" s="34" t="s">
        <v>85</v>
      </c>
      <c r="G18" s="22"/>
      <c r="H18" s="5"/>
    </row>
    <row r="19">
      <c r="A19" s="30" t="s">
        <v>83</v>
      </c>
      <c r="B19" s="31" t="s">
        <v>86</v>
      </c>
      <c r="C19" s="32">
        <v>700000.0</v>
      </c>
      <c r="D19" s="33" t="s">
        <v>45</v>
      </c>
      <c r="E19" s="30">
        <v>2021.0</v>
      </c>
      <c r="F19" s="34" t="s">
        <v>87</v>
      </c>
      <c r="G19" s="22"/>
      <c r="H19" s="5"/>
    </row>
    <row r="20">
      <c r="A20" s="30" t="s">
        <v>83</v>
      </c>
      <c r="B20" s="31" t="s">
        <v>88</v>
      </c>
      <c r="C20" s="32">
        <v>766.792476</v>
      </c>
      <c r="D20" s="38"/>
      <c r="E20" s="39"/>
      <c r="F20" s="23"/>
      <c r="G20" s="22"/>
      <c r="H20" s="5"/>
    </row>
    <row r="21">
      <c r="A21" s="30" t="s">
        <v>83</v>
      </c>
      <c r="B21" s="31" t="s">
        <v>89</v>
      </c>
      <c r="C21" s="32">
        <v>90509.0</v>
      </c>
      <c r="D21" s="33" t="s">
        <v>45</v>
      </c>
      <c r="E21" s="30">
        <v>2021.0</v>
      </c>
      <c r="F21" s="40" t="s">
        <v>90</v>
      </c>
      <c r="G21" s="22"/>
      <c r="H21" s="37" t="s">
        <v>91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</row>
    <row r="22">
      <c r="A22" s="30" t="s">
        <v>83</v>
      </c>
      <c r="B22" s="31" t="s">
        <v>92</v>
      </c>
      <c r="C22" s="32">
        <v>60278.0</v>
      </c>
      <c r="D22" s="33" t="s">
        <v>45</v>
      </c>
      <c r="E22" s="30"/>
      <c r="F22" s="40" t="s">
        <v>90</v>
      </c>
      <c r="G22" s="22"/>
      <c r="H22" s="37" t="s">
        <v>91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</row>
    <row r="23">
      <c r="A23" s="30" t="s">
        <v>93</v>
      </c>
      <c r="B23" s="31" t="s">
        <v>94</v>
      </c>
      <c r="C23" s="32">
        <v>205000.0</v>
      </c>
      <c r="D23" s="33" t="s">
        <v>95</v>
      </c>
      <c r="E23" s="30">
        <v>2014.0</v>
      </c>
      <c r="F23" s="34" t="s">
        <v>96</v>
      </c>
      <c r="G23" s="22"/>
      <c r="H23" s="5"/>
    </row>
    <row r="24">
      <c r="A24" s="30" t="s">
        <v>93</v>
      </c>
      <c r="B24" s="31" t="s">
        <v>97</v>
      </c>
      <c r="C24" s="32">
        <v>3045.0</v>
      </c>
      <c r="D24" s="33" t="s">
        <v>98</v>
      </c>
      <c r="E24" s="30">
        <v>2021.0</v>
      </c>
      <c r="F24" s="34" t="s">
        <v>99</v>
      </c>
      <c r="G24" s="31" t="s">
        <v>100</v>
      </c>
      <c r="H24" s="5"/>
    </row>
    <row r="25">
      <c r="A25" s="30" t="s">
        <v>93</v>
      </c>
      <c r="B25" s="31" t="s">
        <v>101</v>
      </c>
      <c r="C25" s="32">
        <v>3300.0</v>
      </c>
      <c r="D25" s="33" t="s">
        <v>26</v>
      </c>
      <c r="E25" s="30">
        <v>2020.0</v>
      </c>
      <c r="F25" s="34" t="s">
        <v>102</v>
      </c>
      <c r="G25" s="31" t="s">
        <v>103</v>
      </c>
      <c r="H25" s="5"/>
    </row>
    <row r="26">
      <c r="A26" s="30" t="s">
        <v>93</v>
      </c>
      <c r="B26" s="31" t="s">
        <v>104</v>
      </c>
      <c r="C26" s="32">
        <v>674.0</v>
      </c>
      <c r="D26" s="33" t="s">
        <v>105</v>
      </c>
      <c r="E26" s="30">
        <v>2020.0</v>
      </c>
      <c r="F26" s="34" t="s">
        <v>106</v>
      </c>
      <c r="G26" s="31" t="s">
        <v>107</v>
      </c>
      <c r="H26" s="5"/>
    </row>
    <row r="27">
      <c r="A27" s="30" t="s">
        <v>7</v>
      </c>
      <c r="B27" s="31" t="s">
        <v>108</v>
      </c>
      <c r="C27" s="32">
        <v>166793.0</v>
      </c>
      <c r="D27" s="33" t="s">
        <v>109</v>
      </c>
      <c r="E27" s="30">
        <v>2017.0</v>
      </c>
      <c r="F27" s="34" t="s">
        <v>110</v>
      </c>
      <c r="G27" s="31" t="s">
        <v>111</v>
      </c>
      <c r="H27" s="5"/>
    </row>
    <row r="28">
      <c r="A28" s="30" t="s">
        <v>112</v>
      </c>
      <c r="B28" s="31" t="s">
        <v>113</v>
      </c>
      <c r="C28" s="32">
        <v>574.0</v>
      </c>
      <c r="D28" s="42" t="s">
        <v>114</v>
      </c>
      <c r="E28" s="30">
        <v>2016.0</v>
      </c>
      <c r="F28" s="34" t="s">
        <v>115</v>
      </c>
      <c r="G28" s="31" t="s">
        <v>116</v>
      </c>
      <c r="H28" s="5"/>
    </row>
    <row r="29">
      <c r="E29" s="17"/>
      <c r="F29" s="5"/>
      <c r="G29" s="43"/>
      <c r="H29" s="5"/>
    </row>
    <row r="30">
      <c r="E30" s="17"/>
      <c r="F30" s="5"/>
      <c r="G30" s="43"/>
      <c r="H30" s="5"/>
    </row>
    <row r="31">
      <c r="E31" s="17"/>
      <c r="F31" s="5"/>
      <c r="G31" s="43"/>
      <c r="H31" s="5"/>
    </row>
    <row r="32">
      <c r="E32" s="17"/>
      <c r="F32" s="5"/>
      <c r="G32" s="43"/>
      <c r="H32" s="5"/>
    </row>
    <row r="33">
      <c r="E33" s="17"/>
      <c r="F33" s="5"/>
      <c r="G33" s="43"/>
      <c r="H33" s="5"/>
    </row>
    <row r="34">
      <c r="E34" s="17"/>
      <c r="F34" s="5"/>
      <c r="G34" s="43"/>
      <c r="H34" s="5"/>
    </row>
    <row r="35">
      <c r="E35" s="17"/>
      <c r="F35" s="5"/>
      <c r="G35" s="43"/>
      <c r="H35" s="5"/>
    </row>
    <row r="36">
      <c r="E36" s="17"/>
      <c r="F36" s="5"/>
      <c r="G36" s="43"/>
      <c r="H36" s="5"/>
    </row>
    <row r="37">
      <c r="E37" s="17"/>
      <c r="F37" s="5"/>
      <c r="G37" s="43"/>
      <c r="H37" s="5"/>
    </row>
    <row r="38">
      <c r="E38" s="17"/>
      <c r="F38" s="5"/>
      <c r="G38" s="43"/>
      <c r="H38" s="5"/>
    </row>
    <row r="39">
      <c r="E39" s="17"/>
      <c r="F39" s="5"/>
      <c r="G39" s="43"/>
      <c r="H39" s="5"/>
    </row>
    <row r="40">
      <c r="E40" s="17"/>
      <c r="F40" s="5"/>
      <c r="G40" s="43"/>
      <c r="H40" s="5"/>
    </row>
    <row r="41">
      <c r="E41" s="17"/>
      <c r="F41" s="5"/>
      <c r="G41" s="43"/>
      <c r="H41" s="5"/>
    </row>
    <row r="42">
      <c r="E42" s="17"/>
      <c r="F42" s="5"/>
      <c r="G42" s="43"/>
      <c r="H42" s="5"/>
    </row>
    <row r="43">
      <c r="E43" s="17"/>
      <c r="F43" s="5"/>
      <c r="G43" s="43"/>
      <c r="H43" s="5"/>
    </row>
    <row r="44">
      <c r="E44" s="17"/>
      <c r="F44" s="5"/>
      <c r="G44" s="43"/>
      <c r="H44" s="5"/>
    </row>
    <row r="45">
      <c r="E45" s="17"/>
      <c r="F45" s="5"/>
      <c r="G45" s="43"/>
      <c r="H45" s="5"/>
    </row>
    <row r="46">
      <c r="E46" s="17"/>
      <c r="F46" s="5"/>
      <c r="G46" s="43"/>
      <c r="H46" s="5"/>
    </row>
    <row r="47">
      <c r="E47" s="17"/>
      <c r="F47" s="5"/>
      <c r="G47" s="43"/>
      <c r="H47" s="5"/>
    </row>
    <row r="48">
      <c r="E48" s="17"/>
      <c r="F48" s="5"/>
      <c r="G48" s="43"/>
      <c r="H48" s="5"/>
    </row>
    <row r="49">
      <c r="E49" s="17"/>
      <c r="F49" s="5"/>
      <c r="G49" s="43"/>
      <c r="H49" s="5"/>
    </row>
    <row r="50">
      <c r="E50" s="17"/>
      <c r="F50" s="5"/>
      <c r="G50" s="43"/>
      <c r="H50" s="5"/>
    </row>
    <row r="51">
      <c r="E51" s="17"/>
      <c r="F51" s="5"/>
      <c r="G51" s="43"/>
      <c r="H51" s="5"/>
    </row>
    <row r="52">
      <c r="E52" s="17"/>
      <c r="F52" s="5"/>
      <c r="G52" s="43"/>
      <c r="H52" s="5"/>
    </row>
    <row r="53">
      <c r="E53" s="17"/>
      <c r="F53" s="5"/>
      <c r="G53" s="43"/>
      <c r="H53" s="5"/>
    </row>
    <row r="54">
      <c r="E54" s="17"/>
      <c r="F54" s="5"/>
      <c r="G54" s="43"/>
      <c r="H54" s="5"/>
    </row>
    <row r="55">
      <c r="E55" s="17"/>
      <c r="F55" s="5"/>
      <c r="G55" s="43"/>
      <c r="H55" s="5"/>
    </row>
    <row r="56">
      <c r="E56" s="17"/>
      <c r="F56" s="5"/>
      <c r="G56" s="43"/>
      <c r="H56" s="5"/>
    </row>
    <row r="57">
      <c r="E57" s="17"/>
      <c r="F57" s="5"/>
      <c r="G57" s="43"/>
      <c r="H57" s="5"/>
    </row>
    <row r="58">
      <c r="E58" s="17"/>
      <c r="F58" s="5"/>
      <c r="G58" s="43"/>
      <c r="H58" s="5"/>
    </row>
    <row r="59">
      <c r="E59" s="17"/>
      <c r="F59" s="5"/>
      <c r="G59" s="43"/>
      <c r="H59" s="5"/>
    </row>
    <row r="60">
      <c r="E60" s="17"/>
      <c r="F60" s="5"/>
      <c r="G60" s="43"/>
      <c r="H60" s="5"/>
    </row>
    <row r="61">
      <c r="E61" s="17"/>
      <c r="F61" s="5"/>
      <c r="G61" s="43"/>
      <c r="H61" s="5"/>
    </row>
    <row r="62">
      <c r="E62" s="17"/>
      <c r="F62" s="5"/>
      <c r="G62" s="43"/>
      <c r="H62" s="5"/>
    </row>
    <row r="63">
      <c r="E63" s="17"/>
      <c r="F63" s="5"/>
      <c r="G63" s="43"/>
      <c r="H63" s="5"/>
    </row>
    <row r="64">
      <c r="E64" s="17"/>
      <c r="F64" s="5"/>
      <c r="G64" s="43"/>
      <c r="H64" s="5"/>
    </row>
    <row r="65">
      <c r="E65" s="17"/>
      <c r="F65" s="5"/>
      <c r="G65" s="43"/>
      <c r="H65" s="5"/>
    </row>
    <row r="66">
      <c r="E66" s="17"/>
      <c r="F66" s="5"/>
      <c r="G66" s="43"/>
      <c r="H66" s="5"/>
    </row>
    <row r="67">
      <c r="E67" s="17"/>
      <c r="F67" s="5"/>
      <c r="G67" s="43"/>
      <c r="H67" s="5"/>
    </row>
    <row r="68">
      <c r="E68" s="17"/>
      <c r="F68" s="5"/>
      <c r="G68" s="43"/>
      <c r="H68" s="5"/>
    </row>
    <row r="69">
      <c r="E69" s="17"/>
      <c r="F69" s="5"/>
      <c r="G69" s="43"/>
      <c r="H69" s="5"/>
    </row>
    <row r="70">
      <c r="E70" s="17"/>
      <c r="F70" s="5"/>
      <c r="G70" s="43"/>
      <c r="H70" s="5"/>
    </row>
    <row r="71">
      <c r="E71" s="17"/>
      <c r="F71" s="5"/>
      <c r="G71" s="43"/>
      <c r="H71" s="5"/>
    </row>
    <row r="72">
      <c r="E72" s="17"/>
      <c r="F72" s="5"/>
      <c r="G72" s="43"/>
      <c r="H72" s="5"/>
    </row>
    <row r="73">
      <c r="E73" s="17"/>
      <c r="F73" s="5"/>
      <c r="G73" s="43"/>
      <c r="H73" s="5"/>
    </row>
    <row r="74">
      <c r="E74" s="17"/>
      <c r="F74" s="5"/>
      <c r="G74" s="43"/>
      <c r="H74" s="5"/>
    </row>
    <row r="75">
      <c r="E75" s="17"/>
      <c r="F75" s="5"/>
      <c r="G75" s="43"/>
      <c r="H75" s="5"/>
    </row>
    <row r="76">
      <c r="E76" s="17"/>
      <c r="F76" s="5"/>
      <c r="G76" s="43"/>
      <c r="H76" s="5"/>
    </row>
    <row r="77">
      <c r="E77" s="17"/>
      <c r="F77" s="5"/>
      <c r="G77" s="43"/>
      <c r="H77" s="5"/>
    </row>
    <row r="78">
      <c r="E78" s="17"/>
      <c r="F78" s="5"/>
      <c r="G78" s="43"/>
      <c r="H78" s="5"/>
    </row>
    <row r="79">
      <c r="E79" s="17"/>
      <c r="F79" s="5"/>
      <c r="G79" s="43"/>
      <c r="H79" s="5"/>
    </row>
    <row r="80">
      <c r="E80" s="17"/>
      <c r="F80" s="5"/>
      <c r="G80" s="43"/>
      <c r="H80" s="5"/>
    </row>
    <row r="81">
      <c r="E81" s="17"/>
      <c r="F81" s="5"/>
      <c r="G81" s="43"/>
      <c r="H81" s="5"/>
    </row>
    <row r="82">
      <c r="E82" s="17"/>
      <c r="F82" s="5"/>
      <c r="G82" s="43"/>
      <c r="H82" s="5"/>
    </row>
    <row r="83">
      <c r="E83" s="17"/>
      <c r="F83" s="5"/>
      <c r="G83" s="43"/>
      <c r="H83" s="5"/>
    </row>
    <row r="84">
      <c r="E84" s="17"/>
      <c r="F84" s="5"/>
      <c r="G84" s="43"/>
      <c r="H84" s="5"/>
    </row>
    <row r="85">
      <c r="E85" s="17"/>
      <c r="F85" s="5"/>
      <c r="G85" s="43"/>
      <c r="H85" s="5"/>
    </row>
    <row r="86">
      <c r="E86" s="17"/>
      <c r="F86" s="5"/>
      <c r="G86" s="43"/>
      <c r="H86" s="5"/>
    </row>
    <row r="87">
      <c r="E87" s="17"/>
      <c r="F87" s="5"/>
      <c r="G87" s="43"/>
      <c r="H87" s="5"/>
    </row>
    <row r="88">
      <c r="E88" s="17"/>
      <c r="F88" s="5"/>
      <c r="G88" s="43"/>
      <c r="H88" s="5"/>
    </row>
    <row r="89">
      <c r="E89" s="17"/>
      <c r="F89" s="5"/>
      <c r="G89" s="43"/>
      <c r="H89" s="5"/>
    </row>
    <row r="90">
      <c r="E90" s="17"/>
      <c r="F90" s="5"/>
      <c r="G90" s="43"/>
      <c r="H90" s="5"/>
    </row>
    <row r="91">
      <c r="E91" s="17"/>
      <c r="F91" s="5"/>
      <c r="G91" s="43"/>
      <c r="H91" s="5"/>
    </row>
    <row r="92">
      <c r="E92" s="17"/>
      <c r="F92" s="5"/>
      <c r="G92" s="43"/>
      <c r="H92" s="5"/>
    </row>
    <row r="93">
      <c r="E93" s="17"/>
      <c r="F93" s="5"/>
      <c r="G93" s="43"/>
      <c r="H93" s="5"/>
    </row>
    <row r="94">
      <c r="E94" s="17"/>
      <c r="F94" s="5"/>
      <c r="G94" s="43"/>
      <c r="H94" s="5"/>
    </row>
    <row r="95">
      <c r="E95" s="17"/>
      <c r="F95" s="5"/>
      <c r="G95" s="43"/>
      <c r="H95" s="5"/>
    </row>
    <row r="96">
      <c r="E96" s="17"/>
      <c r="F96" s="5"/>
      <c r="G96" s="43"/>
      <c r="H96" s="5"/>
    </row>
    <row r="97">
      <c r="E97" s="17"/>
      <c r="F97" s="5"/>
      <c r="G97" s="43"/>
      <c r="H97" s="5"/>
    </row>
    <row r="98">
      <c r="E98" s="17"/>
      <c r="F98" s="5"/>
      <c r="G98" s="43"/>
      <c r="H98" s="5"/>
    </row>
    <row r="99">
      <c r="E99" s="17"/>
      <c r="F99" s="5"/>
      <c r="G99" s="43"/>
      <c r="H99" s="5"/>
    </row>
    <row r="100">
      <c r="E100" s="17"/>
      <c r="F100" s="5"/>
      <c r="G100" s="43"/>
      <c r="H100" s="5"/>
    </row>
    <row r="101">
      <c r="E101" s="17"/>
      <c r="F101" s="5"/>
      <c r="G101" s="43"/>
      <c r="H101" s="5"/>
    </row>
    <row r="102">
      <c r="E102" s="17"/>
      <c r="F102" s="5"/>
      <c r="G102" s="43"/>
      <c r="H102" s="5"/>
    </row>
    <row r="103">
      <c r="E103" s="17"/>
      <c r="F103" s="5"/>
      <c r="G103" s="43"/>
      <c r="H103" s="5"/>
    </row>
    <row r="104">
      <c r="E104" s="17"/>
      <c r="F104" s="5"/>
      <c r="G104" s="43"/>
      <c r="H104" s="5"/>
    </row>
    <row r="105">
      <c r="E105" s="17"/>
      <c r="F105" s="5"/>
      <c r="G105" s="43"/>
      <c r="H105" s="5"/>
    </row>
    <row r="106">
      <c r="E106" s="17"/>
      <c r="F106" s="5"/>
      <c r="G106" s="43"/>
      <c r="H106" s="5"/>
    </row>
    <row r="107">
      <c r="E107" s="17"/>
      <c r="F107" s="5"/>
      <c r="G107" s="43"/>
      <c r="H107" s="5"/>
    </row>
    <row r="108">
      <c r="E108" s="17"/>
      <c r="F108" s="5"/>
      <c r="G108" s="43"/>
      <c r="H108" s="5"/>
    </row>
    <row r="109">
      <c r="E109" s="17"/>
      <c r="F109" s="5"/>
      <c r="G109" s="43"/>
      <c r="H109" s="5"/>
    </row>
    <row r="110">
      <c r="E110" s="17"/>
      <c r="F110" s="5"/>
      <c r="G110" s="43"/>
      <c r="H110" s="5"/>
    </row>
    <row r="111">
      <c r="E111" s="17"/>
      <c r="F111" s="5"/>
      <c r="G111" s="43"/>
      <c r="H111" s="5"/>
    </row>
    <row r="112">
      <c r="E112" s="17"/>
      <c r="F112" s="5"/>
      <c r="G112" s="43"/>
      <c r="H112" s="5"/>
    </row>
    <row r="113">
      <c r="E113" s="17"/>
      <c r="F113" s="5"/>
      <c r="G113" s="43"/>
      <c r="H113" s="5"/>
    </row>
    <row r="114">
      <c r="E114" s="17"/>
      <c r="F114" s="5"/>
      <c r="G114" s="43"/>
      <c r="H114" s="5"/>
    </row>
    <row r="115">
      <c r="E115" s="17"/>
      <c r="F115" s="5"/>
      <c r="G115" s="43"/>
      <c r="H115" s="5"/>
    </row>
    <row r="116">
      <c r="E116" s="17"/>
      <c r="F116" s="5"/>
      <c r="G116" s="43"/>
      <c r="H116" s="5"/>
    </row>
    <row r="117">
      <c r="E117" s="17"/>
      <c r="F117" s="5"/>
      <c r="G117" s="43"/>
      <c r="H117" s="5"/>
    </row>
    <row r="118">
      <c r="E118" s="17"/>
      <c r="F118" s="5"/>
      <c r="G118" s="43"/>
      <c r="H118" s="5"/>
    </row>
    <row r="119">
      <c r="E119" s="17"/>
      <c r="F119" s="5"/>
      <c r="G119" s="43"/>
      <c r="H119" s="5"/>
    </row>
    <row r="120">
      <c r="E120" s="17"/>
      <c r="F120" s="5"/>
      <c r="G120" s="43"/>
      <c r="H120" s="5"/>
    </row>
    <row r="121">
      <c r="E121" s="17"/>
      <c r="F121" s="5"/>
      <c r="G121" s="43"/>
      <c r="H121" s="5"/>
    </row>
    <row r="122">
      <c r="E122" s="17"/>
      <c r="F122" s="5"/>
      <c r="G122" s="43"/>
      <c r="H122" s="5"/>
    </row>
    <row r="123">
      <c r="E123" s="17"/>
      <c r="F123" s="5"/>
      <c r="G123" s="43"/>
      <c r="H123" s="5"/>
    </row>
    <row r="124">
      <c r="E124" s="17"/>
      <c r="F124" s="5"/>
      <c r="G124" s="43"/>
      <c r="H124" s="5"/>
    </row>
    <row r="125">
      <c r="E125" s="17"/>
      <c r="F125" s="5"/>
      <c r="G125" s="43"/>
      <c r="H125" s="5"/>
    </row>
    <row r="126">
      <c r="E126" s="17"/>
      <c r="F126" s="5"/>
      <c r="G126" s="43"/>
      <c r="H126" s="5"/>
    </row>
    <row r="127">
      <c r="E127" s="17"/>
      <c r="F127" s="5"/>
      <c r="G127" s="43"/>
      <c r="H127" s="5"/>
    </row>
    <row r="128">
      <c r="E128" s="17"/>
      <c r="F128" s="5"/>
      <c r="G128" s="43"/>
      <c r="H128" s="5"/>
    </row>
    <row r="129">
      <c r="E129" s="17"/>
      <c r="F129" s="5"/>
      <c r="G129" s="43"/>
      <c r="H129" s="5"/>
    </row>
    <row r="130">
      <c r="E130" s="17"/>
      <c r="F130" s="5"/>
      <c r="G130" s="43"/>
      <c r="H130" s="5"/>
    </row>
    <row r="131">
      <c r="E131" s="17"/>
      <c r="F131" s="5"/>
      <c r="G131" s="43"/>
      <c r="H131" s="5"/>
    </row>
    <row r="132">
      <c r="E132" s="17"/>
      <c r="F132" s="5"/>
      <c r="G132" s="43"/>
      <c r="H132" s="5"/>
    </row>
    <row r="133">
      <c r="E133" s="17"/>
      <c r="F133" s="5"/>
      <c r="G133" s="43"/>
      <c r="H133" s="5"/>
    </row>
    <row r="134">
      <c r="E134" s="17"/>
      <c r="F134" s="5"/>
      <c r="G134" s="43"/>
      <c r="H134" s="5"/>
    </row>
    <row r="135">
      <c r="E135" s="17"/>
      <c r="F135" s="5"/>
      <c r="G135" s="43"/>
      <c r="H135" s="5"/>
    </row>
    <row r="136">
      <c r="E136" s="17"/>
      <c r="F136" s="5"/>
      <c r="G136" s="43"/>
      <c r="H136" s="5"/>
    </row>
    <row r="137">
      <c r="E137" s="17"/>
      <c r="F137" s="5"/>
      <c r="G137" s="43"/>
      <c r="H137" s="5"/>
    </row>
    <row r="138">
      <c r="E138" s="17"/>
      <c r="F138" s="5"/>
      <c r="G138" s="43"/>
      <c r="H138" s="5"/>
    </row>
    <row r="139">
      <c r="E139" s="17"/>
      <c r="F139" s="5"/>
      <c r="G139" s="43"/>
      <c r="H139" s="5"/>
    </row>
    <row r="140">
      <c r="E140" s="17"/>
      <c r="F140" s="5"/>
      <c r="G140" s="43"/>
      <c r="H140" s="5"/>
    </row>
    <row r="141">
      <c r="E141" s="17"/>
      <c r="F141" s="5"/>
      <c r="G141" s="43"/>
      <c r="H141" s="5"/>
    </row>
    <row r="142">
      <c r="E142" s="17"/>
      <c r="F142" s="5"/>
      <c r="G142" s="43"/>
      <c r="H142" s="5"/>
    </row>
    <row r="143">
      <c r="E143" s="17"/>
      <c r="F143" s="5"/>
      <c r="G143" s="43"/>
      <c r="H143" s="5"/>
    </row>
    <row r="144">
      <c r="E144" s="17"/>
      <c r="F144" s="5"/>
      <c r="G144" s="43"/>
      <c r="H144" s="5"/>
    </row>
    <row r="145">
      <c r="E145" s="17"/>
      <c r="F145" s="5"/>
      <c r="G145" s="43"/>
      <c r="H145" s="5"/>
    </row>
    <row r="146">
      <c r="E146" s="17"/>
      <c r="F146" s="5"/>
      <c r="G146" s="43"/>
      <c r="H146" s="5"/>
    </row>
    <row r="147">
      <c r="E147" s="17"/>
      <c r="F147" s="5"/>
      <c r="G147" s="43"/>
      <c r="H147" s="5"/>
    </row>
    <row r="148">
      <c r="E148" s="17"/>
      <c r="F148" s="5"/>
      <c r="G148" s="43"/>
      <c r="H148" s="5"/>
    </row>
    <row r="149">
      <c r="E149" s="17"/>
      <c r="F149" s="5"/>
      <c r="G149" s="43"/>
      <c r="H149" s="5"/>
    </row>
    <row r="150">
      <c r="E150" s="17"/>
      <c r="F150" s="5"/>
      <c r="G150" s="43"/>
      <c r="H150" s="5"/>
    </row>
    <row r="151">
      <c r="E151" s="17"/>
      <c r="F151" s="5"/>
      <c r="G151" s="43"/>
      <c r="H151" s="5"/>
    </row>
    <row r="152">
      <c r="E152" s="17"/>
      <c r="F152" s="5"/>
      <c r="G152" s="43"/>
      <c r="H152" s="5"/>
    </row>
    <row r="153">
      <c r="E153" s="17"/>
      <c r="F153" s="5"/>
      <c r="G153" s="43"/>
      <c r="H153" s="5"/>
    </row>
    <row r="154">
      <c r="E154" s="17"/>
      <c r="F154" s="5"/>
      <c r="G154" s="43"/>
      <c r="H154" s="5"/>
    </row>
    <row r="155">
      <c r="E155" s="17"/>
      <c r="F155" s="5"/>
      <c r="G155" s="43"/>
      <c r="H155" s="5"/>
    </row>
    <row r="156">
      <c r="E156" s="17"/>
      <c r="F156" s="5"/>
      <c r="G156" s="43"/>
      <c r="H156" s="5"/>
    </row>
    <row r="157">
      <c r="E157" s="17"/>
      <c r="F157" s="5"/>
      <c r="G157" s="43"/>
      <c r="H157" s="5"/>
    </row>
    <row r="158">
      <c r="E158" s="17"/>
      <c r="F158" s="5"/>
      <c r="G158" s="43"/>
      <c r="H158" s="5"/>
    </row>
    <row r="159">
      <c r="E159" s="17"/>
      <c r="F159" s="5"/>
      <c r="G159" s="43"/>
      <c r="H159" s="5"/>
    </row>
    <row r="160">
      <c r="E160" s="17"/>
      <c r="F160" s="5"/>
      <c r="G160" s="43"/>
      <c r="H160" s="5"/>
    </row>
    <row r="161">
      <c r="E161" s="17"/>
      <c r="F161" s="5"/>
      <c r="G161" s="43"/>
      <c r="H161" s="5"/>
    </row>
    <row r="162">
      <c r="E162" s="17"/>
      <c r="F162" s="5"/>
      <c r="G162" s="43"/>
      <c r="H162" s="5"/>
    </row>
    <row r="163">
      <c r="E163" s="17"/>
      <c r="F163" s="5"/>
      <c r="G163" s="43"/>
      <c r="H163" s="5"/>
    </row>
    <row r="164">
      <c r="E164" s="17"/>
      <c r="F164" s="5"/>
      <c r="G164" s="43"/>
      <c r="H164" s="5"/>
    </row>
    <row r="165">
      <c r="E165" s="17"/>
      <c r="F165" s="5"/>
      <c r="G165" s="43"/>
      <c r="H165" s="5"/>
    </row>
    <row r="166">
      <c r="E166" s="17"/>
      <c r="F166" s="5"/>
      <c r="G166" s="43"/>
      <c r="H166" s="5"/>
    </row>
    <row r="167">
      <c r="E167" s="17"/>
      <c r="F167" s="5"/>
      <c r="G167" s="43"/>
      <c r="H167" s="5"/>
    </row>
    <row r="168">
      <c r="E168" s="17"/>
      <c r="F168" s="5"/>
      <c r="G168" s="43"/>
      <c r="H168" s="5"/>
    </row>
    <row r="169">
      <c r="E169" s="17"/>
      <c r="F169" s="5"/>
      <c r="G169" s="43"/>
      <c r="H169" s="5"/>
    </row>
    <row r="170">
      <c r="E170" s="17"/>
      <c r="F170" s="5"/>
      <c r="G170" s="43"/>
      <c r="H170" s="5"/>
    </row>
    <row r="171">
      <c r="E171" s="17"/>
      <c r="F171" s="5"/>
      <c r="G171" s="43"/>
      <c r="H171" s="5"/>
    </row>
    <row r="172">
      <c r="E172" s="17"/>
      <c r="F172" s="5"/>
      <c r="G172" s="43"/>
      <c r="H172" s="5"/>
    </row>
    <row r="173">
      <c r="E173" s="17"/>
      <c r="F173" s="5"/>
      <c r="G173" s="43"/>
      <c r="H173" s="5"/>
    </row>
    <row r="174">
      <c r="E174" s="17"/>
      <c r="F174" s="5"/>
      <c r="G174" s="43"/>
      <c r="H174" s="5"/>
    </row>
    <row r="175">
      <c r="E175" s="17"/>
      <c r="F175" s="5"/>
      <c r="G175" s="43"/>
      <c r="H175" s="5"/>
    </row>
    <row r="176">
      <c r="E176" s="17"/>
      <c r="F176" s="5"/>
      <c r="G176" s="43"/>
      <c r="H176" s="5"/>
    </row>
    <row r="177">
      <c r="E177" s="17"/>
      <c r="F177" s="5"/>
      <c r="G177" s="43"/>
      <c r="H177" s="5"/>
    </row>
    <row r="178">
      <c r="E178" s="17"/>
      <c r="F178" s="5"/>
      <c r="G178" s="43"/>
      <c r="H178" s="5"/>
    </row>
    <row r="179">
      <c r="E179" s="17"/>
      <c r="F179" s="5"/>
      <c r="G179" s="43"/>
      <c r="H179" s="5"/>
    </row>
    <row r="180">
      <c r="E180" s="17"/>
      <c r="F180" s="5"/>
      <c r="G180" s="43"/>
      <c r="H180" s="5"/>
    </row>
    <row r="181">
      <c r="E181" s="17"/>
      <c r="F181" s="5"/>
      <c r="G181" s="43"/>
      <c r="H181" s="5"/>
    </row>
    <row r="182">
      <c r="E182" s="17"/>
      <c r="F182" s="5"/>
      <c r="G182" s="43"/>
      <c r="H182" s="5"/>
    </row>
    <row r="183">
      <c r="E183" s="17"/>
      <c r="F183" s="5"/>
      <c r="G183" s="43"/>
      <c r="H183" s="5"/>
    </row>
    <row r="184">
      <c r="E184" s="17"/>
      <c r="F184" s="5"/>
      <c r="G184" s="43"/>
      <c r="H184" s="5"/>
    </row>
    <row r="185">
      <c r="E185" s="17"/>
      <c r="F185" s="5"/>
      <c r="G185" s="43"/>
      <c r="H185" s="5"/>
    </row>
    <row r="186">
      <c r="E186" s="17"/>
      <c r="F186" s="5"/>
      <c r="G186" s="43"/>
      <c r="H186" s="5"/>
    </row>
    <row r="187">
      <c r="E187" s="17"/>
      <c r="F187" s="5"/>
      <c r="G187" s="43"/>
      <c r="H187" s="5"/>
    </row>
    <row r="188">
      <c r="E188" s="17"/>
      <c r="F188" s="5"/>
      <c r="G188" s="43"/>
      <c r="H188" s="5"/>
    </row>
    <row r="189">
      <c r="E189" s="17"/>
      <c r="F189" s="5"/>
      <c r="G189" s="43"/>
      <c r="H189" s="5"/>
    </row>
    <row r="190">
      <c r="E190" s="17"/>
      <c r="F190" s="5"/>
      <c r="G190" s="43"/>
      <c r="H190" s="5"/>
    </row>
    <row r="191">
      <c r="E191" s="17"/>
      <c r="F191" s="5"/>
      <c r="G191" s="43"/>
      <c r="H191" s="5"/>
    </row>
    <row r="192">
      <c r="E192" s="17"/>
      <c r="F192" s="5"/>
      <c r="G192" s="43"/>
      <c r="H192" s="5"/>
    </row>
    <row r="193">
      <c r="E193" s="17"/>
      <c r="F193" s="5"/>
      <c r="G193" s="43"/>
      <c r="H193" s="5"/>
    </row>
    <row r="194">
      <c r="E194" s="17"/>
      <c r="F194" s="5"/>
      <c r="G194" s="43"/>
      <c r="H194" s="5"/>
    </row>
    <row r="195">
      <c r="E195" s="17"/>
      <c r="F195" s="5"/>
      <c r="G195" s="43"/>
      <c r="H195" s="5"/>
    </row>
    <row r="196">
      <c r="E196" s="17"/>
      <c r="F196" s="5"/>
      <c r="G196" s="43"/>
      <c r="H196" s="5"/>
    </row>
    <row r="197">
      <c r="E197" s="17"/>
      <c r="F197" s="5"/>
      <c r="G197" s="43"/>
      <c r="H197" s="5"/>
    </row>
    <row r="198">
      <c r="E198" s="17"/>
      <c r="F198" s="5"/>
      <c r="G198" s="43"/>
      <c r="H198" s="5"/>
    </row>
    <row r="199">
      <c r="E199" s="17"/>
      <c r="F199" s="5"/>
      <c r="G199" s="43"/>
      <c r="H199" s="5"/>
    </row>
    <row r="200">
      <c r="E200" s="17"/>
      <c r="F200" s="5"/>
      <c r="G200" s="43"/>
      <c r="H200" s="5"/>
    </row>
    <row r="201">
      <c r="E201" s="17"/>
      <c r="F201" s="5"/>
      <c r="G201" s="43"/>
      <c r="H201" s="5"/>
    </row>
    <row r="202">
      <c r="E202" s="17"/>
      <c r="F202" s="5"/>
      <c r="G202" s="43"/>
      <c r="H202" s="5"/>
    </row>
    <row r="203">
      <c r="E203" s="17"/>
      <c r="F203" s="5"/>
      <c r="G203" s="43"/>
      <c r="H203" s="5"/>
    </row>
    <row r="204">
      <c r="E204" s="17"/>
      <c r="F204" s="5"/>
      <c r="G204" s="43"/>
      <c r="H204" s="5"/>
    </row>
    <row r="205">
      <c r="E205" s="17"/>
      <c r="F205" s="5"/>
      <c r="G205" s="43"/>
      <c r="H205" s="5"/>
    </row>
    <row r="206">
      <c r="E206" s="17"/>
      <c r="F206" s="5"/>
      <c r="G206" s="43"/>
      <c r="H206" s="5"/>
    </row>
    <row r="207">
      <c r="E207" s="17"/>
      <c r="F207" s="5"/>
      <c r="G207" s="43"/>
      <c r="H207" s="5"/>
    </row>
    <row r="208">
      <c r="E208" s="17"/>
      <c r="F208" s="5"/>
      <c r="G208" s="43"/>
      <c r="H208" s="5"/>
    </row>
    <row r="209">
      <c r="E209" s="17"/>
      <c r="F209" s="5"/>
      <c r="G209" s="43"/>
      <c r="H209" s="5"/>
    </row>
    <row r="210">
      <c r="E210" s="17"/>
      <c r="F210" s="5"/>
      <c r="G210" s="43"/>
      <c r="H210" s="5"/>
    </row>
    <row r="211">
      <c r="E211" s="17"/>
      <c r="F211" s="5"/>
      <c r="G211" s="43"/>
      <c r="H211" s="5"/>
    </row>
    <row r="212">
      <c r="E212" s="17"/>
      <c r="F212" s="5"/>
      <c r="G212" s="43"/>
      <c r="H212" s="5"/>
    </row>
    <row r="213">
      <c r="E213" s="17"/>
      <c r="F213" s="5"/>
      <c r="G213" s="43"/>
      <c r="H213" s="5"/>
    </row>
    <row r="214">
      <c r="E214" s="17"/>
      <c r="F214" s="5"/>
      <c r="G214" s="43"/>
      <c r="H214" s="5"/>
    </row>
    <row r="215">
      <c r="E215" s="17"/>
      <c r="F215" s="5"/>
      <c r="G215" s="43"/>
      <c r="H215" s="5"/>
    </row>
    <row r="216">
      <c r="E216" s="17"/>
      <c r="F216" s="5"/>
      <c r="G216" s="43"/>
      <c r="H216" s="5"/>
    </row>
    <row r="217">
      <c r="E217" s="17"/>
      <c r="F217" s="5"/>
      <c r="G217" s="43"/>
      <c r="H217" s="5"/>
    </row>
    <row r="218">
      <c r="E218" s="17"/>
      <c r="F218" s="5"/>
      <c r="G218" s="43"/>
      <c r="H218" s="5"/>
    </row>
    <row r="219">
      <c r="E219" s="17"/>
      <c r="F219" s="5"/>
      <c r="G219" s="43"/>
      <c r="H219" s="5"/>
    </row>
    <row r="220">
      <c r="E220" s="17"/>
      <c r="F220" s="5"/>
      <c r="G220" s="43"/>
      <c r="H220" s="5"/>
    </row>
    <row r="221">
      <c r="E221" s="17"/>
      <c r="F221" s="5"/>
      <c r="G221" s="43"/>
      <c r="H221" s="5"/>
    </row>
    <row r="222">
      <c r="E222" s="17"/>
      <c r="F222" s="5"/>
      <c r="G222" s="43"/>
      <c r="H222" s="5"/>
    </row>
    <row r="223">
      <c r="E223" s="17"/>
      <c r="F223" s="5"/>
      <c r="G223" s="43"/>
      <c r="H223" s="5"/>
    </row>
    <row r="224">
      <c r="E224" s="17"/>
      <c r="F224" s="5"/>
      <c r="G224" s="43"/>
      <c r="H224" s="5"/>
    </row>
    <row r="225">
      <c r="E225" s="17"/>
      <c r="F225" s="5"/>
      <c r="G225" s="43"/>
      <c r="H225" s="5"/>
    </row>
    <row r="226">
      <c r="E226" s="17"/>
      <c r="F226" s="5"/>
      <c r="G226" s="43"/>
      <c r="H226" s="5"/>
    </row>
    <row r="227">
      <c r="E227" s="17"/>
      <c r="F227" s="5"/>
      <c r="G227" s="43"/>
      <c r="H227" s="5"/>
    </row>
    <row r="228">
      <c r="E228" s="17"/>
      <c r="F228" s="5"/>
      <c r="G228" s="43"/>
      <c r="H228" s="5"/>
    </row>
    <row r="229">
      <c r="E229" s="17"/>
      <c r="F229" s="5"/>
      <c r="G229" s="43"/>
      <c r="H229" s="5"/>
    </row>
    <row r="230">
      <c r="E230" s="17"/>
      <c r="F230" s="5"/>
      <c r="G230" s="43"/>
      <c r="H230" s="5"/>
    </row>
    <row r="231">
      <c r="E231" s="17"/>
      <c r="F231" s="5"/>
      <c r="G231" s="43"/>
      <c r="H231" s="5"/>
    </row>
    <row r="232">
      <c r="E232" s="17"/>
      <c r="F232" s="5"/>
      <c r="G232" s="43"/>
      <c r="H232" s="5"/>
    </row>
    <row r="233">
      <c r="E233" s="17"/>
      <c r="F233" s="5"/>
      <c r="G233" s="43"/>
      <c r="H233" s="5"/>
    </row>
    <row r="234">
      <c r="E234" s="17"/>
      <c r="F234" s="5"/>
      <c r="G234" s="43"/>
      <c r="H234" s="5"/>
    </row>
    <row r="235">
      <c r="E235" s="17"/>
      <c r="F235" s="5"/>
      <c r="G235" s="43"/>
      <c r="H235" s="5"/>
    </row>
    <row r="236">
      <c r="E236" s="17"/>
      <c r="F236" s="5"/>
      <c r="G236" s="43"/>
      <c r="H236" s="5"/>
    </row>
    <row r="237">
      <c r="E237" s="17"/>
      <c r="F237" s="5"/>
      <c r="G237" s="43"/>
      <c r="H237" s="5"/>
    </row>
    <row r="238">
      <c r="E238" s="17"/>
      <c r="F238" s="5"/>
      <c r="G238" s="43"/>
      <c r="H238" s="5"/>
    </row>
    <row r="239">
      <c r="E239" s="17"/>
      <c r="F239" s="5"/>
      <c r="G239" s="43"/>
      <c r="H239" s="5"/>
    </row>
    <row r="240">
      <c r="E240" s="17"/>
      <c r="F240" s="5"/>
      <c r="G240" s="43"/>
      <c r="H240" s="5"/>
    </row>
    <row r="241">
      <c r="E241" s="17"/>
      <c r="F241" s="5"/>
      <c r="G241" s="43"/>
      <c r="H241" s="5"/>
    </row>
    <row r="242">
      <c r="E242" s="17"/>
      <c r="F242" s="5"/>
      <c r="G242" s="43"/>
      <c r="H242" s="5"/>
    </row>
    <row r="243">
      <c r="E243" s="17"/>
      <c r="F243" s="5"/>
      <c r="G243" s="43"/>
      <c r="H243" s="5"/>
    </row>
    <row r="244">
      <c r="E244" s="17"/>
      <c r="F244" s="5"/>
      <c r="G244" s="43"/>
      <c r="H244" s="5"/>
    </row>
    <row r="245">
      <c r="E245" s="17"/>
      <c r="F245" s="5"/>
      <c r="G245" s="43"/>
      <c r="H245" s="5"/>
    </row>
    <row r="246">
      <c r="E246" s="17"/>
      <c r="F246" s="5"/>
      <c r="G246" s="43"/>
      <c r="H246" s="5"/>
    </row>
    <row r="247">
      <c r="E247" s="17"/>
      <c r="F247" s="5"/>
      <c r="G247" s="43"/>
      <c r="H247" s="5"/>
    </row>
    <row r="248">
      <c r="E248" s="17"/>
      <c r="F248" s="5"/>
      <c r="G248" s="43"/>
      <c r="H248" s="5"/>
    </row>
    <row r="249">
      <c r="E249" s="17"/>
      <c r="F249" s="5"/>
      <c r="G249" s="43"/>
      <c r="H249" s="5"/>
    </row>
    <row r="250">
      <c r="E250" s="17"/>
      <c r="F250" s="5"/>
      <c r="G250" s="43"/>
      <c r="H250" s="5"/>
    </row>
    <row r="251">
      <c r="E251" s="17"/>
      <c r="F251" s="5"/>
      <c r="G251" s="43"/>
      <c r="H251" s="5"/>
    </row>
    <row r="252">
      <c r="E252" s="17"/>
      <c r="F252" s="5"/>
      <c r="G252" s="43"/>
      <c r="H252" s="5"/>
    </row>
    <row r="253">
      <c r="E253" s="17"/>
      <c r="F253" s="5"/>
      <c r="G253" s="43"/>
      <c r="H253" s="5"/>
    </row>
    <row r="254">
      <c r="E254" s="17"/>
      <c r="F254" s="5"/>
      <c r="G254" s="43"/>
      <c r="H254" s="5"/>
    </row>
    <row r="255">
      <c r="E255" s="17"/>
      <c r="F255" s="5"/>
      <c r="G255" s="43"/>
      <c r="H255" s="5"/>
    </row>
    <row r="256">
      <c r="E256" s="17"/>
      <c r="F256" s="5"/>
      <c r="G256" s="43"/>
      <c r="H256" s="5"/>
    </row>
    <row r="257">
      <c r="E257" s="17"/>
      <c r="F257" s="5"/>
      <c r="G257" s="43"/>
      <c r="H257" s="5"/>
    </row>
    <row r="258">
      <c r="E258" s="17"/>
      <c r="F258" s="5"/>
      <c r="G258" s="43"/>
      <c r="H258" s="5"/>
    </row>
    <row r="259">
      <c r="E259" s="17"/>
      <c r="F259" s="5"/>
      <c r="G259" s="43"/>
      <c r="H259" s="5"/>
    </row>
    <row r="260">
      <c r="E260" s="17"/>
      <c r="F260" s="5"/>
      <c r="G260" s="43"/>
      <c r="H260" s="5"/>
    </row>
    <row r="261">
      <c r="E261" s="17"/>
      <c r="F261" s="5"/>
      <c r="G261" s="43"/>
      <c r="H261" s="5"/>
    </row>
    <row r="262">
      <c r="E262" s="17"/>
      <c r="F262" s="5"/>
      <c r="G262" s="43"/>
      <c r="H262" s="5"/>
    </row>
    <row r="263">
      <c r="E263" s="17"/>
      <c r="F263" s="5"/>
      <c r="G263" s="43"/>
      <c r="H263" s="5"/>
    </row>
    <row r="264">
      <c r="E264" s="17"/>
      <c r="F264" s="5"/>
      <c r="G264" s="43"/>
      <c r="H264" s="5"/>
    </row>
    <row r="265">
      <c r="E265" s="17"/>
      <c r="F265" s="5"/>
      <c r="G265" s="43"/>
      <c r="H265" s="5"/>
    </row>
    <row r="266">
      <c r="E266" s="17"/>
      <c r="F266" s="5"/>
      <c r="G266" s="43"/>
      <c r="H266" s="5"/>
    </row>
    <row r="267">
      <c r="E267" s="17"/>
      <c r="F267" s="5"/>
      <c r="G267" s="43"/>
      <c r="H267" s="5"/>
    </row>
    <row r="268">
      <c r="E268" s="17"/>
      <c r="F268" s="5"/>
      <c r="G268" s="43"/>
      <c r="H268" s="5"/>
    </row>
    <row r="269">
      <c r="E269" s="17"/>
      <c r="F269" s="5"/>
      <c r="G269" s="43"/>
      <c r="H269" s="5"/>
    </row>
    <row r="270">
      <c r="E270" s="17"/>
      <c r="F270" s="5"/>
      <c r="G270" s="43"/>
      <c r="H270" s="5"/>
    </row>
    <row r="271">
      <c r="E271" s="17"/>
      <c r="F271" s="5"/>
      <c r="G271" s="43"/>
      <c r="H271" s="5"/>
    </row>
    <row r="272">
      <c r="E272" s="17"/>
      <c r="F272" s="5"/>
      <c r="G272" s="43"/>
      <c r="H272" s="5"/>
    </row>
    <row r="273">
      <c r="E273" s="17"/>
      <c r="F273" s="5"/>
      <c r="G273" s="43"/>
      <c r="H273" s="5"/>
    </row>
    <row r="274">
      <c r="E274" s="17"/>
      <c r="F274" s="5"/>
      <c r="G274" s="43"/>
      <c r="H274" s="5"/>
    </row>
    <row r="275">
      <c r="E275" s="17"/>
      <c r="F275" s="5"/>
      <c r="G275" s="43"/>
      <c r="H275" s="5"/>
    </row>
    <row r="276">
      <c r="E276" s="17"/>
      <c r="F276" s="5"/>
      <c r="G276" s="43"/>
      <c r="H276" s="5"/>
    </row>
    <row r="277">
      <c r="E277" s="17"/>
      <c r="F277" s="5"/>
      <c r="G277" s="43"/>
      <c r="H277" s="5"/>
    </row>
    <row r="278">
      <c r="E278" s="17"/>
      <c r="F278" s="5"/>
      <c r="G278" s="43"/>
      <c r="H278" s="5"/>
    </row>
    <row r="279">
      <c r="E279" s="17"/>
      <c r="F279" s="5"/>
      <c r="G279" s="43"/>
      <c r="H279" s="5"/>
    </row>
    <row r="280">
      <c r="E280" s="17"/>
      <c r="F280" s="5"/>
      <c r="G280" s="43"/>
      <c r="H280" s="5"/>
    </row>
    <row r="281">
      <c r="E281" s="17"/>
      <c r="F281" s="5"/>
      <c r="G281" s="43"/>
      <c r="H281" s="5"/>
    </row>
    <row r="282">
      <c r="E282" s="17"/>
      <c r="F282" s="5"/>
      <c r="G282" s="43"/>
      <c r="H282" s="5"/>
    </row>
    <row r="283">
      <c r="E283" s="17"/>
      <c r="F283" s="5"/>
      <c r="G283" s="43"/>
      <c r="H283" s="5"/>
    </row>
    <row r="284">
      <c r="E284" s="17"/>
      <c r="F284" s="5"/>
      <c r="G284" s="43"/>
      <c r="H284" s="5"/>
    </row>
    <row r="285">
      <c r="E285" s="17"/>
      <c r="F285" s="5"/>
      <c r="G285" s="43"/>
      <c r="H285" s="5"/>
    </row>
    <row r="286">
      <c r="E286" s="17"/>
      <c r="F286" s="5"/>
      <c r="G286" s="43"/>
      <c r="H286" s="5"/>
    </row>
    <row r="287">
      <c r="E287" s="17"/>
      <c r="F287" s="5"/>
      <c r="G287" s="43"/>
      <c r="H287" s="5"/>
    </row>
    <row r="288">
      <c r="E288" s="17"/>
      <c r="F288" s="5"/>
      <c r="G288" s="43"/>
      <c r="H288" s="5"/>
    </row>
    <row r="289">
      <c r="E289" s="17"/>
      <c r="F289" s="5"/>
      <c r="G289" s="43"/>
      <c r="H289" s="5"/>
    </row>
    <row r="290">
      <c r="E290" s="17"/>
      <c r="F290" s="5"/>
      <c r="G290" s="43"/>
      <c r="H290" s="5"/>
    </row>
    <row r="291">
      <c r="E291" s="17"/>
      <c r="F291" s="5"/>
      <c r="G291" s="43"/>
      <c r="H291" s="5"/>
    </row>
    <row r="292">
      <c r="E292" s="17"/>
      <c r="F292" s="5"/>
      <c r="G292" s="43"/>
      <c r="H292" s="5"/>
    </row>
    <row r="293">
      <c r="E293" s="17"/>
      <c r="F293" s="5"/>
      <c r="G293" s="43"/>
      <c r="H293" s="5"/>
    </row>
    <row r="294">
      <c r="E294" s="17"/>
      <c r="F294" s="5"/>
      <c r="G294" s="43"/>
      <c r="H294" s="5"/>
    </row>
    <row r="295">
      <c r="E295" s="17"/>
      <c r="F295" s="5"/>
      <c r="G295" s="43"/>
      <c r="H295" s="5"/>
    </row>
    <row r="296">
      <c r="E296" s="17"/>
      <c r="F296" s="5"/>
      <c r="G296" s="43"/>
      <c r="H296" s="5"/>
    </row>
    <row r="297">
      <c r="E297" s="17"/>
      <c r="F297" s="5"/>
      <c r="G297" s="43"/>
      <c r="H297" s="5"/>
    </row>
    <row r="298">
      <c r="E298" s="17"/>
      <c r="F298" s="5"/>
      <c r="G298" s="43"/>
      <c r="H298" s="5"/>
    </row>
    <row r="299">
      <c r="E299" s="17"/>
      <c r="F299" s="5"/>
      <c r="G299" s="43"/>
      <c r="H299" s="5"/>
    </row>
    <row r="300">
      <c r="E300" s="17"/>
      <c r="F300" s="5"/>
      <c r="G300" s="43"/>
      <c r="H300" s="5"/>
    </row>
    <row r="301">
      <c r="E301" s="17"/>
      <c r="F301" s="5"/>
      <c r="G301" s="43"/>
      <c r="H301" s="5"/>
    </row>
    <row r="302">
      <c r="E302" s="17"/>
      <c r="F302" s="5"/>
      <c r="G302" s="43"/>
      <c r="H302" s="5"/>
    </row>
    <row r="303">
      <c r="E303" s="17"/>
      <c r="F303" s="5"/>
      <c r="G303" s="43"/>
      <c r="H303" s="5"/>
    </row>
    <row r="304">
      <c r="E304" s="17"/>
      <c r="F304" s="5"/>
      <c r="G304" s="43"/>
      <c r="H304" s="5"/>
    </row>
    <row r="305">
      <c r="E305" s="17"/>
      <c r="F305" s="5"/>
      <c r="G305" s="43"/>
      <c r="H305" s="5"/>
    </row>
    <row r="306">
      <c r="E306" s="17"/>
      <c r="F306" s="5"/>
      <c r="G306" s="43"/>
      <c r="H306" s="5"/>
    </row>
    <row r="307">
      <c r="E307" s="17"/>
      <c r="F307" s="5"/>
      <c r="G307" s="43"/>
      <c r="H307" s="5"/>
    </row>
    <row r="308">
      <c r="E308" s="17"/>
      <c r="F308" s="5"/>
      <c r="G308" s="43"/>
      <c r="H308" s="5"/>
    </row>
    <row r="309">
      <c r="E309" s="17"/>
      <c r="F309" s="5"/>
      <c r="G309" s="43"/>
      <c r="H309" s="5"/>
    </row>
    <row r="310">
      <c r="E310" s="17"/>
      <c r="F310" s="5"/>
      <c r="G310" s="43"/>
      <c r="H310" s="5"/>
    </row>
    <row r="311">
      <c r="E311" s="17"/>
      <c r="F311" s="5"/>
      <c r="G311" s="43"/>
      <c r="H311" s="5"/>
    </row>
    <row r="312">
      <c r="E312" s="17"/>
      <c r="F312" s="5"/>
      <c r="G312" s="43"/>
      <c r="H312" s="5"/>
    </row>
    <row r="313">
      <c r="E313" s="17"/>
      <c r="F313" s="5"/>
      <c r="G313" s="43"/>
      <c r="H313" s="5"/>
    </row>
    <row r="314">
      <c r="E314" s="17"/>
      <c r="F314" s="5"/>
      <c r="G314" s="43"/>
      <c r="H314" s="5"/>
    </row>
    <row r="315">
      <c r="E315" s="17"/>
      <c r="F315" s="5"/>
      <c r="G315" s="43"/>
      <c r="H315" s="5"/>
    </row>
    <row r="316">
      <c r="E316" s="17"/>
      <c r="F316" s="5"/>
      <c r="G316" s="43"/>
      <c r="H316" s="5"/>
    </row>
    <row r="317">
      <c r="E317" s="17"/>
      <c r="F317" s="5"/>
      <c r="G317" s="43"/>
      <c r="H317" s="5"/>
    </row>
    <row r="318">
      <c r="E318" s="17"/>
      <c r="F318" s="5"/>
      <c r="G318" s="43"/>
      <c r="H318" s="5"/>
    </row>
    <row r="319">
      <c r="E319" s="17"/>
      <c r="F319" s="5"/>
      <c r="G319" s="43"/>
      <c r="H319" s="5"/>
    </row>
    <row r="320">
      <c r="E320" s="17"/>
      <c r="F320" s="5"/>
      <c r="G320" s="43"/>
      <c r="H320" s="5"/>
    </row>
    <row r="321">
      <c r="E321" s="17"/>
      <c r="F321" s="5"/>
      <c r="G321" s="43"/>
      <c r="H321" s="5"/>
    </row>
    <row r="322">
      <c r="E322" s="17"/>
      <c r="F322" s="5"/>
      <c r="G322" s="43"/>
      <c r="H322" s="5"/>
    </row>
    <row r="323">
      <c r="E323" s="17"/>
      <c r="F323" s="5"/>
      <c r="G323" s="43"/>
      <c r="H323" s="5"/>
    </row>
    <row r="324">
      <c r="E324" s="17"/>
      <c r="F324" s="5"/>
      <c r="G324" s="43"/>
      <c r="H324" s="5"/>
    </row>
    <row r="325">
      <c r="E325" s="17"/>
      <c r="F325" s="5"/>
      <c r="G325" s="43"/>
      <c r="H325" s="5"/>
    </row>
    <row r="326">
      <c r="E326" s="17"/>
      <c r="F326" s="5"/>
      <c r="G326" s="43"/>
      <c r="H326" s="5"/>
    </row>
    <row r="327">
      <c r="E327" s="17"/>
      <c r="F327" s="5"/>
      <c r="G327" s="43"/>
      <c r="H327" s="5"/>
    </row>
    <row r="328">
      <c r="E328" s="17"/>
      <c r="F328" s="5"/>
      <c r="G328" s="43"/>
      <c r="H328" s="5"/>
    </row>
    <row r="329">
      <c r="E329" s="17"/>
      <c r="F329" s="5"/>
      <c r="G329" s="43"/>
      <c r="H329" s="5"/>
    </row>
    <row r="330">
      <c r="E330" s="17"/>
      <c r="F330" s="5"/>
      <c r="G330" s="43"/>
      <c r="H330" s="5"/>
    </row>
    <row r="331">
      <c r="E331" s="17"/>
      <c r="F331" s="5"/>
      <c r="G331" s="43"/>
      <c r="H331" s="5"/>
    </row>
    <row r="332">
      <c r="E332" s="17"/>
      <c r="F332" s="5"/>
      <c r="G332" s="43"/>
      <c r="H332" s="5"/>
    </row>
    <row r="333">
      <c r="E333" s="17"/>
      <c r="F333" s="5"/>
      <c r="G333" s="43"/>
      <c r="H333" s="5"/>
    </row>
    <row r="334">
      <c r="E334" s="17"/>
      <c r="F334" s="5"/>
      <c r="G334" s="43"/>
      <c r="H334" s="5"/>
    </row>
    <row r="335">
      <c r="E335" s="17"/>
      <c r="F335" s="5"/>
      <c r="G335" s="43"/>
      <c r="H335" s="5"/>
    </row>
    <row r="336">
      <c r="E336" s="17"/>
      <c r="F336" s="5"/>
      <c r="G336" s="43"/>
      <c r="H336" s="5"/>
    </row>
    <row r="337">
      <c r="E337" s="17"/>
      <c r="F337" s="5"/>
      <c r="G337" s="43"/>
      <c r="H337" s="5"/>
    </row>
    <row r="338">
      <c r="E338" s="17"/>
      <c r="F338" s="5"/>
      <c r="G338" s="43"/>
      <c r="H338" s="5"/>
    </row>
    <row r="339">
      <c r="E339" s="17"/>
      <c r="F339" s="5"/>
      <c r="G339" s="43"/>
      <c r="H339" s="5"/>
    </row>
    <row r="340">
      <c r="E340" s="17"/>
      <c r="F340" s="5"/>
      <c r="G340" s="43"/>
      <c r="H340" s="5"/>
    </row>
    <row r="341">
      <c r="E341" s="17"/>
      <c r="F341" s="5"/>
      <c r="G341" s="43"/>
      <c r="H341" s="5"/>
    </row>
    <row r="342">
      <c r="E342" s="17"/>
      <c r="F342" s="5"/>
      <c r="G342" s="43"/>
      <c r="H342" s="5"/>
    </row>
    <row r="343">
      <c r="E343" s="17"/>
      <c r="F343" s="5"/>
      <c r="G343" s="43"/>
      <c r="H343" s="5"/>
    </row>
    <row r="344">
      <c r="E344" s="17"/>
      <c r="F344" s="5"/>
      <c r="G344" s="43"/>
      <c r="H344" s="5"/>
    </row>
    <row r="345">
      <c r="E345" s="17"/>
      <c r="F345" s="5"/>
      <c r="G345" s="43"/>
      <c r="H345" s="5"/>
    </row>
    <row r="346">
      <c r="E346" s="17"/>
      <c r="F346" s="5"/>
      <c r="G346" s="43"/>
      <c r="H346" s="5"/>
    </row>
    <row r="347">
      <c r="E347" s="17"/>
      <c r="F347" s="5"/>
      <c r="G347" s="43"/>
      <c r="H347" s="5"/>
    </row>
    <row r="348">
      <c r="E348" s="17"/>
      <c r="F348" s="5"/>
      <c r="G348" s="43"/>
      <c r="H348" s="5"/>
    </row>
    <row r="349">
      <c r="E349" s="17"/>
      <c r="F349" s="5"/>
      <c r="G349" s="43"/>
      <c r="H349" s="5"/>
    </row>
    <row r="350">
      <c r="E350" s="17"/>
      <c r="F350" s="5"/>
      <c r="G350" s="43"/>
      <c r="H350" s="5"/>
    </row>
    <row r="351">
      <c r="E351" s="17"/>
      <c r="F351" s="5"/>
      <c r="G351" s="43"/>
      <c r="H351" s="5"/>
    </row>
    <row r="352">
      <c r="E352" s="17"/>
      <c r="F352" s="5"/>
      <c r="G352" s="43"/>
      <c r="H352" s="5"/>
    </row>
    <row r="353">
      <c r="E353" s="17"/>
      <c r="F353" s="5"/>
      <c r="G353" s="43"/>
      <c r="H353" s="5"/>
    </row>
    <row r="354">
      <c r="E354" s="17"/>
      <c r="F354" s="5"/>
      <c r="G354" s="43"/>
      <c r="H354" s="5"/>
    </row>
    <row r="355">
      <c r="E355" s="17"/>
      <c r="F355" s="5"/>
      <c r="G355" s="43"/>
      <c r="H355" s="5"/>
    </row>
    <row r="356">
      <c r="E356" s="17"/>
      <c r="F356" s="5"/>
      <c r="G356" s="43"/>
      <c r="H356" s="5"/>
    </row>
    <row r="357">
      <c r="E357" s="17"/>
      <c r="F357" s="5"/>
      <c r="G357" s="43"/>
      <c r="H357" s="5"/>
    </row>
    <row r="358">
      <c r="E358" s="17"/>
      <c r="F358" s="5"/>
      <c r="G358" s="43"/>
      <c r="H358" s="5"/>
    </row>
    <row r="359">
      <c r="E359" s="17"/>
      <c r="F359" s="5"/>
      <c r="G359" s="43"/>
      <c r="H359" s="5"/>
    </row>
    <row r="360">
      <c r="E360" s="17"/>
      <c r="F360" s="5"/>
      <c r="G360" s="43"/>
      <c r="H360" s="5"/>
    </row>
    <row r="361">
      <c r="E361" s="17"/>
      <c r="F361" s="5"/>
      <c r="G361" s="43"/>
      <c r="H361" s="5"/>
    </row>
    <row r="362">
      <c r="E362" s="17"/>
      <c r="F362" s="5"/>
      <c r="G362" s="43"/>
      <c r="H362" s="5"/>
    </row>
    <row r="363">
      <c r="E363" s="17"/>
      <c r="F363" s="5"/>
      <c r="G363" s="43"/>
      <c r="H363" s="5"/>
    </row>
    <row r="364">
      <c r="E364" s="17"/>
      <c r="F364" s="5"/>
      <c r="G364" s="43"/>
      <c r="H364" s="5"/>
    </row>
    <row r="365">
      <c r="E365" s="17"/>
      <c r="F365" s="5"/>
      <c r="G365" s="43"/>
      <c r="H365" s="5"/>
    </row>
    <row r="366">
      <c r="E366" s="17"/>
      <c r="F366" s="5"/>
      <c r="G366" s="43"/>
      <c r="H366" s="5"/>
    </row>
    <row r="367">
      <c r="E367" s="17"/>
      <c r="F367" s="5"/>
      <c r="G367" s="43"/>
      <c r="H367" s="5"/>
    </row>
    <row r="368">
      <c r="E368" s="17"/>
      <c r="F368" s="5"/>
      <c r="G368" s="43"/>
      <c r="H368" s="5"/>
    </row>
    <row r="369">
      <c r="E369" s="17"/>
      <c r="F369" s="5"/>
      <c r="G369" s="43"/>
      <c r="H369" s="5"/>
    </row>
    <row r="370">
      <c r="E370" s="17"/>
      <c r="F370" s="5"/>
      <c r="G370" s="43"/>
      <c r="H370" s="5"/>
    </row>
    <row r="371">
      <c r="E371" s="17"/>
      <c r="F371" s="5"/>
      <c r="G371" s="43"/>
      <c r="H371" s="5"/>
    </row>
    <row r="372">
      <c r="E372" s="17"/>
      <c r="F372" s="5"/>
      <c r="G372" s="43"/>
      <c r="H372" s="5"/>
    </row>
    <row r="373">
      <c r="E373" s="17"/>
      <c r="F373" s="5"/>
      <c r="G373" s="43"/>
      <c r="H373" s="5"/>
    </row>
    <row r="374">
      <c r="E374" s="17"/>
      <c r="F374" s="5"/>
      <c r="G374" s="43"/>
      <c r="H374" s="5"/>
    </row>
    <row r="375">
      <c r="E375" s="17"/>
      <c r="F375" s="5"/>
      <c r="G375" s="43"/>
      <c r="H375" s="5"/>
    </row>
    <row r="376">
      <c r="E376" s="17"/>
      <c r="F376" s="5"/>
      <c r="G376" s="43"/>
      <c r="H376" s="5"/>
    </row>
    <row r="377">
      <c r="E377" s="17"/>
      <c r="F377" s="5"/>
      <c r="G377" s="43"/>
      <c r="H377" s="5"/>
    </row>
    <row r="378">
      <c r="E378" s="17"/>
      <c r="F378" s="5"/>
      <c r="G378" s="43"/>
      <c r="H378" s="5"/>
    </row>
    <row r="379">
      <c r="E379" s="17"/>
      <c r="F379" s="5"/>
      <c r="G379" s="43"/>
      <c r="H379" s="5"/>
    </row>
    <row r="380">
      <c r="E380" s="17"/>
      <c r="F380" s="5"/>
      <c r="G380" s="43"/>
      <c r="H380" s="5"/>
    </row>
    <row r="381">
      <c r="E381" s="17"/>
      <c r="F381" s="5"/>
      <c r="G381" s="43"/>
      <c r="H381" s="5"/>
    </row>
    <row r="382">
      <c r="E382" s="17"/>
      <c r="F382" s="5"/>
      <c r="G382" s="43"/>
      <c r="H382" s="5"/>
    </row>
    <row r="383">
      <c r="E383" s="17"/>
      <c r="F383" s="5"/>
      <c r="G383" s="43"/>
      <c r="H383" s="5"/>
    </row>
    <row r="384">
      <c r="E384" s="17"/>
      <c r="F384" s="5"/>
      <c r="G384" s="43"/>
      <c r="H384" s="5"/>
    </row>
    <row r="385">
      <c r="E385" s="17"/>
      <c r="F385" s="5"/>
      <c r="G385" s="43"/>
      <c r="H385" s="5"/>
    </row>
    <row r="386">
      <c r="E386" s="17"/>
      <c r="F386" s="5"/>
      <c r="G386" s="43"/>
      <c r="H386" s="5"/>
    </row>
    <row r="387">
      <c r="E387" s="17"/>
      <c r="F387" s="5"/>
      <c r="G387" s="43"/>
      <c r="H387" s="5"/>
    </row>
    <row r="388">
      <c r="E388" s="17"/>
      <c r="F388" s="5"/>
      <c r="G388" s="43"/>
      <c r="H388" s="5"/>
    </row>
    <row r="389">
      <c r="E389" s="17"/>
      <c r="F389" s="5"/>
      <c r="G389" s="43"/>
      <c r="H389" s="5"/>
    </row>
    <row r="390">
      <c r="E390" s="17"/>
      <c r="F390" s="5"/>
      <c r="G390" s="43"/>
      <c r="H390" s="5"/>
    </row>
    <row r="391">
      <c r="E391" s="17"/>
      <c r="F391" s="5"/>
      <c r="G391" s="43"/>
      <c r="H391" s="5"/>
    </row>
    <row r="392">
      <c r="E392" s="17"/>
      <c r="F392" s="5"/>
      <c r="G392" s="43"/>
      <c r="H392" s="5"/>
    </row>
    <row r="393">
      <c r="E393" s="17"/>
      <c r="F393" s="5"/>
      <c r="G393" s="43"/>
      <c r="H393" s="5"/>
    </row>
    <row r="394">
      <c r="E394" s="17"/>
      <c r="F394" s="5"/>
      <c r="G394" s="43"/>
      <c r="H394" s="5"/>
    </row>
    <row r="395">
      <c r="E395" s="17"/>
      <c r="F395" s="5"/>
      <c r="G395" s="43"/>
      <c r="H395" s="5"/>
    </row>
    <row r="396">
      <c r="E396" s="17"/>
      <c r="F396" s="5"/>
      <c r="G396" s="43"/>
      <c r="H396" s="5"/>
    </row>
    <row r="397">
      <c r="E397" s="17"/>
      <c r="F397" s="5"/>
      <c r="G397" s="43"/>
      <c r="H397" s="5"/>
    </row>
    <row r="398">
      <c r="E398" s="17"/>
      <c r="F398" s="5"/>
      <c r="G398" s="43"/>
      <c r="H398" s="5"/>
    </row>
    <row r="399">
      <c r="E399" s="17"/>
      <c r="F399" s="5"/>
      <c r="G399" s="43"/>
      <c r="H399" s="5"/>
    </row>
    <row r="400">
      <c r="E400" s="17"/>
      <c r="F400" s="5"/>
      <c r="G400" s="43"/>
      <c r="H400" s="5"/>
    </row>
    <row r="401">
      <c r="E401" s="17"/>
      <c r="F401" s="5"/>
      <c r="G401" s="43"/>
      <c r="H401" s="5"/>
    </row>
    <row r="402">
      <c r="E402" s="17"/>
      <c r="F402" s="5"/>
      <c r="G402" s="43"/>
      <c r="H402" s="5"/>
    </row>
    <row r="403">
      <c r="E403" s="17"/>
      <c r="F403" s="5"/>
      <c r="G403" s="43"/>
      <c r="H403" s="5"/>
    </row>
    <row r="404">
      <c r="E404" s="17"/>
      <c r="F404" s="5"/>
      <c r="G404" s="43"/>
      <c r="H404" s="5"/>
    </row>
    <row r="405">
      <c r="E405" s="17"/>
      <c r="F405" s="5"/>
      <c r="G405" s="43"/>
      <c r="H405" s="5"/>
    </row>
    <row r="406">
      <c r="E406" s="17"/>
      <c r="F406" s="5"/>
      <c r="G406" s="43"/>
      <c r="H406" s="5"/>
    </row>
    <row r="407">
      <c r="E407" s="17"/>
      <c r="F407" s="5"/>
      <c r="G407" s="43"/>
      <c r="H407" s="5"/>
    </row>
    <row r="408">
      <c r="E408" s="17"/>
      <c r="F408" s="5"/>
      <c r="G408" s="43"/>
      <c r="H408" s="5"/>
    </row>
    <row r="409">
      <c r="E409" s="17"/>
      <c r="F409" s="5"/>
      <c r="G409" s="43"/>
      <c r="H409" s="5"/>
    </row>
    <row r="410">
      <c r="E410" s="17"/>
      <c r="F410" s="5"/>
      <c r="G410" s="43"/>
      <c r="H410" s="5"/>
    </row>
    <row r="411">
      <c r="E411" s="17"/>
      <c r="F411" s="5"/>
      <c r="G411" s="43"/>
      <c r="H411" s="5"/>
    </row>
    <row r="412">
      <c r="E412" s="17"/>
      <c r="F412" s="5"/>
      <c r="G412" s="43"/>
      <c r="H412" s="5"/>
    </row>
    <row r="413">
      <c r="E413" s="17"/>
      <c r="F413" s="5"/>
      <c r="G413" s="43"/>
      <c r="H413" s="5"/>
    </row>
    <row r="414">
      <c r="E414" s="17"/>
      <c r="F414" s="5"/>
      <c r="G414" s="43"/>
      <c r="H414" s="5"/>
    </row>
    <row r="415">
      <c r="E415" s="17"/>
      <c r="F415" s="5"/>
      <c r="G415" s="43"/>
      <c r="H415" s="5"/>
    </row>
    <row r="416">
      <c r="E416" s="17"/>
      <c r="F416" s="5"/>
      <c r="G416" s="43"/>
      <c r="H416" s="5"/>
    </row>
    <row r="417">
      <c r="E417" s="17"/>
      <c r="F417" s="5"/>
      <c r="G417" s="43"/>
      <c r="H417" s="5"/>
    </row>
    <row r="418">
      <c r="E418" s="17"/>
      <c r="F418" s="5"/>
      <c r="G418" s="43"/>
      <c r="H418" s="5"/>
    </row>
    <row r="419">
      <c r="E419" s="17"/>
      <c r="F419" s="5"/>
      <c r="G419" s="43"/>
      <c r="H419" s="5"/>
    </row>
    <row r="420">
      <c r="E420" s="17"/>
      <c r="F420" s="5"/>
      <c r="G420" s="43"/>
      <c r="H420" s="5"/>
    </row>
    <row r="421">
      <c r="E421" s="17"/>
      <c r="F421" s="5"/>
      <c r="G421" s="43"/>
      <c r="H421" s="5"/>
    </row>
    <row r="422">
      <c r="E422" s="17"/>
      <c r="F422" s="5"/>
      <c r="G422" s="43"/>
      <c r="H422" s="5"/>
    </row>
    <row r="423">
      <c r="E423" s="17"/>
      <c r="F423" s="5"/>
      <c r="G423" s="43"/>
      <c r="H423" s="5"/>
    </row>
    <row r="424">
      <c r="E424" s="17"/>
      <c r="F424" s="5"/>
      <c r="G424" s="43"/>
      <c r="H424" s="5"/>
    </row>
    <row r="425">
      <c r="E425" s="17"/>
      <c r="F425" s="5"/>
      <c r="G425" s="43"/>
      <c r="H425" s="5"/>
    </row>
    <row r="426">
      <c r="E426" s="17"/>
      <c r="F426" s="5"/>
      <c r="G426" s="43"/>
      <c r="H426" s="5"/>
    </row>
    <row r="427">
      <c r="E427" s="17"/>
      <c r="F427" s="5"/>
      <c r="G427" s="43"/>
      <c r="H427" s="5"/>
    </row>
    <row r="428">
      <c r="E428" s="17"/>
      <c r="F428" s="5"/>
      <c r="G428" s="43"/>
      <c r="H428" s="5"/>
    </row>
    <row r="429">
      <c r="E429" s="17"/>
      <c r="F429" s="5"/>
      <c r="G429" s="43"/>
      <c r="H429" s="5"/>
    </row>
    <row r="430">
      <c r="E430" s="17"/>
      <c r="F430" s="5"/>
      <c r="G430" s="43"/>
      <c r="H430" s="5"/>
    </row>
    <row r="431">
      <c r="E431" s="17"/>
      <c r="F431" s="5"/>
      <c r="G431" s="43"/>
      <c r="H431" s="5"/>
    </row>
    <row r="432">
      <c r="E432" s="17"/>
      <c r="F432" s="5"/>
      <c r="G432" s="43"/>
      <c r="H432" s="5"/>
    </row>
    <row r="433">
      <c r="E433" s="17"/>
      <c r="F433" s="5"/>
      <c r="G433" s="43"/>
      <c r="H433" s="5"/>
    </row>
    <row r="434">
      <c r="E434" s="17"/>
      <c r="F434" s="5"/>
      <c r="G434" s="43"/>
      <c r="H434" s="5"/>
    </row>
    <row r="435">
      <c r="E435" s="17"/>
      <c r="F435" s="5"/>
      <c r="G435" s="43"/>
      <c r="H435" s="5"/>
    </row>
    <row r="436">
      <c r="E436" s="17"/>
      <c r="F436" s="5"/>
      <c r="G436" s="43"/>
      <c r="H436" s="5"/>
    </row>
    <row r="437">
      <c r="E437" s="17"/>
      <c r="F437" s="5"/>
      <c r="G437" s="43"/>
      <c r="H437" s="5"/>
    </row>
    <row r="438">
      <c r="E438" s="17"/>
      <c r="F438" s="5"/>
      <c r="G438" s="43"/>
      <c r="H438" s="5"/>
    </row>
    <row r="439">
      <c r="E439" s="17"/>
      <c r="F439" s="5"/>
      <c r="G439" s="43"/>
      <c r="H439" s="5"/>
    </row>
    <row r="440">
      <c r="E440" s="17"/>
      <c r="F440" s="5"/>
      <c r="G440" s="43"/>
      <c r="H440" s="5"/>
    </row>
    <row r="441">
      <c r="E441" s="17"/>
      <c r="F441" s="5"/>
      <c r="G441" s="43"/>
      <c r="H441" s="5"/>
    </row>
    <row r="442">
      <c r="E442" s="17"/>
      <c r="F442" s="5"/>
      <c r="G442" s="43"/>
      <c r="H442" s="5"/>
    </row>
    <row r="443">
      <c r="E443" s="17"/>
      <c r="F443" s="5"/>
      <c r="G443" s="43"/>
      <c r="H443" s="5"/>
    </row>
    <row r="444">
      <c r="E444" s="17"/>
      <c r="F444" s="5"/>
      <c r="G444" s="43"/>
      <c r="H444" s="5"/>
    </row>
    <row r="445">
      <c r="E445" s="17"/>
      <c r="F445" s="5"/>
      <c r="G445" s="43"/>
      <c r="H445" s="5"/>
    </row>
    <row r="446">
      <c r="E446" s="17"/>
      <c r="F446" s="5"/>
      <c r="G446" s="43"/>
      <c r="H446" s="5"/>
    </row>
    <row r="447">
      <c r="E447" s="17"/>
      <c r="F447" s="5"/>
      <c r="G447" s="43"/>
      <c r="H447" s="5"/>
    </row>
    <row r="448">
      <c r="E448" s="17"/>
      <c r="F448" s="5"/>
      <c r="G448" s="43"/>
      <c r="H448" s="5"/>
    </row>
    <row r="449">
      <c r="E449" s="17"/>
      <c r="F449" s="5"/>
      <c r="G449" s="43"/>
      <c r="H449" s="5"/>
    </row>
    <row r="450">
      <c r="E450" s="17"/>
      <c r="F450" s="5"/>
      <c r="G450" s="43"/>
      <c r="H450" s="5"/>
    </row>
    <row r="451">
      <c r="E451" s="17"/>
      <c r="F451" s="5"/>
      <c r="G451" s="43"/>
      <c r="H451" s="5"/>
    </row>
    <row r="452">
      <c r="E452" s="17"/>
      <c r="F452" s="5"/>
      <c r="G452" s="43"/>
      <c r="H452" s="5"/>
    </row>
    <row r="453">
      <c r="E453" s="17"/>
      <c r="F453" s="5"/>
      <c r="G453" s="43"/>
      <c r="H453" s="5"/>
    </row>
    <row r="454">
      <c r="E454" s="17"/>
      <c r="F454" s="5"/>
      <c r="G454" s="43"/>
      <c r="H454" s="5"/>
    </row>
    <row r="455">
      <c r="E455" s="17"/>
      <c r="F455" s="5"/>
      <c r="G455" s="43"/>
      <c r="H455" s="5"/>
    </row>
    <row r="456">
      <c r="E456" s="17"/>
      <c r="F456" s="5"/>
      <c r="G456" s="43"/>
      <c r="H456" s="5"/>
    </row>
    <row r="457">
      <c r="E457" s="17"/>
      <c r="F457" s="5"/>
      <c r="G457" s="43"/>
      <c r="H457" s="5"/>
    </row>
    <row r="458">
      <c r="E458" s="17"/>
      <c r="F458" s="5"/>
      <c r="G458" s="43"/>
      <c r="H458" s="5"/>
    </row>
    <row r="459">
      <c r="E459" s="17"/>
      <c r="F459" s="5"/>
      <c r="G459" s="43"/>
      <c r="H459" s="5"/>
    </row>
    <row r="460">
      <c r="E460" s="17"/>
      <c r="F460" s="5"/>
      <c r="G460" s="43"/>
      <c r="H460" s="5"/>
    </row>
    <row r="461">
      <c r="E461" s="17"/>
      <c r="F461" s="5"/>
      <c r="G461" s="43"/>
      <c r="H461" s="5"/>
    </row>
    <row r="462">
      <c r="E462" s="17"/>
      <c r="F462" s="5"/>
      <c r="G462" s="43"/>
      <c r="H462" s="5"/>
    </row>
    <row r="463">
      <c r="E463" s="17"/>
      <c r="F463" s="5"/>
      <c r="G463" s="43"/>
      <c r="H463" s="5"/>
    </row>
    <row r="464">
      <c r="E464" s="17"/>
      <c r="F464" s="5"/>
      <c r="G464" s="43"/>
      <c r="H464" s="5"/>
    </row>
    <row r="465">
      <c r="E465" s="17"/>
      <c r="F465" s="5"/>
      <c r="G465" s="43"/>
      <c r="H465" s="5"/>
    </row>
    <row r="466">
      <c r="E466" s="17"/>
      <c r="F466" s="5"/>
      <c r="G466" s="43"/>
      <c r="H466" s="5"/>
    </row>
    <row r="467">
      <c r="E467" s="17"/>
      <c r="F467" s="5"/>
      <c r="G467" s="43"/>
      <c r="H467" s="5"/>
    </row>
    <row r="468">
      <c r="E468" s="17"/>
      <c r="F468" s="5"/>
      <c r="G468" s="43"/>
      <c r="H468" s="5"/>
    </row>
    <row r="469">
      <c r="E469" s="17"/>
      <c r="F469" s="5"/>
      <c r="G469" s="43"/>
      <c r="H469" s="5"/>
    </row>
    <row r="470">
      <c r="E470" s="17"/>
      <c r="F470" s="5"/>
      <c r="G470" s="43"/>
      <c r="H470" s="5"/>
    </row>
    <row r="471">
      <c r="E471" s="17"/>
      <c r="F471" s="5"/>
      <c r="G471" s="43"/>
      <c r="H471" s="5"/>
    </row>
    <row r="472">
      <c r="E472" s="17"/>
      <c r="F472" s="5"/>
      <c r="G472" s="43"/>
      <c r="H472" s="5"/>
    </row>
    <row r="473">
      <c r="E473" s="17"/>
      <c r="F473" s="5"/>
      <c r="G473" s="43"/>
      <c r="H473" s="5"/>
    </row>
    <row r="474">
      <c r="E474" s="17"/>
      <c r="F474" s="5"/>
      <c r="G474" s="43"/>
      <c r="H474" s="5"/>
    </row>
    <row r="475">
      <c r="E475" s="17"/>
      <c r="F475" s="5"/>
      <c r="G475" s="43"/>
      <c r="H475" s="5"/>
    </row>
    <row r="476">
      <c r="E476" s="17"/>
      <c r="F476" s="5"/>
      <c r="G476" s="43"/>
      <c r="H476" s="5"/>
    </row>
    <row r="477">
      <c r="E477" s="17"/>
      <c r="F477" s="5"/>
      <c r="G477" s="43"/>
      <c r="H477" s="5"/>
    </row>
    <row r="478">
      <c r="E478" s="17"/>
      <c r="F478" s="5"/>
      <c r="G478" s="43"/>
      <c r="H478" s="5"/>
    </row>
    <row r="479">
      <c r="E479" s="17"/>
      <c r="F479" s="5"/>
      <c r="G479" s="43"/>
      <c r="H479" s="5"/>
    </row>
    <row r="480">
      <c r="E480" s="17"/>
      <c r="F480" s="5"/>
      <c r="G480" s="43"/>
      <c r="H480" s="5"/>
    </row>
    <row r="481">
      <c r="E481" s="17"/>
      <c r="F481" s="5"/>
      <c r="G481" s="43"/>
      <c r="H481" s="5"/>
    </row>
    <row r="482">
      <c r="E482" s="17"/>
      <c r="F482" s="5"/>
      <c r="G482" s="43"/>
      <c r="H482" s="5"/>
    </row>
    <row r="483">
      <c r="E483" s="17"/>
      <c r="F483" s="5"/>
      <c r="G483" s="43"/>
      <c r="H483" s="5"/>
    </row>
    <row r="484">
      <c r="E484" s="17"/>
      <c r="F484" s="5"/>
      <c r="G484" s="43"/>
      <c r="H484" s="5"/>
    </row>
    <row r="485">
      <c r="E485" s="17"/>
      <c r="F485" s="5"/>
      <c r="G485" s="43"/>
      <c r="H485" s="5"/>
    </row>
    <row r="486">
      <c r="E486" s="17"/>
      <c r="F486" s="5"/>
      <c r="G486" s="43"/>
      <c r="H486" s="5"/>
    </row>
    <row r="487">
      <c r="E487" s="17"/>
      <c r="F487" s="5"/>
      <c r="G487" s="43"/>
      <c r="H487" s="5"/>
    </row>
    <row r="488">
      <c r="E488" s="17"/>
      <c r="F488" s="5"/>
      <c r="G488" s="43"/>
      <c r="H488" s="5"/>
    </row>
    <row r="489">
      <c r="E489" s="17"/>
      <c r="F489" s="5"/>
      <c r="G489" s="43"/>
      <c r="H489" s="5"/>
    </row>
    <row r="490">
      <c r="E490" s="17"/>
      <c r="F490" s="5"/>
      <c r="G490" s="43"/>
      <c r="H490" s="5"/>
    </row>
    <row r="491">
      <c r="E491" s="17"/>
      <c r="F491" s="5"/>
      <c r="G491" s="43"/>
      <c r="H491" s="5"/>
    </row>
    <row r="492">
      <c r="E492" s="17"/>
      <c r="F492" s="5"/>
      <c r="G492" s="43"/>
      <c r="H492" s="5"/>
    </row>
    <row r="493">
      <c r="E493" s="17"/>
      <c r="F493" s="5"/>
      <c r="G493" s="43"/>
      <c r="H493" s="5"/>
    </row>
    <row r="494">
      <c r="E494" s="17"/>
      <c r="F494" s="5"/>
      <c r="G494" s="43"/>
      <c r="H494" s="5"/>
    </row>
    <row r="495">
      <c r="E495" s="17"/>
      <c r="F495" s="5"/>
      <c r="G495" s="43"/>
      <c r="H495" s="5"/>
    </row>
    <row r="496">
      <c r="E496" s="17"/>
      <c r="F496" s="5"/>
      <c r="G496" s="43"/>
      <c r="H496" s="5"/>
    </row>
    <row r="497">
      <c r="E497" s="17"/>
      <c r="F497" s="5"/>
      <c r="G497" s="43"/>
      <c r="H497" s="5"/>
    </row>
    <row r="498">
      <c r="E498" s="17"/>
      <c r="F498" s="5"/>
      <c r="G498" s="43"/>
      <c r="H498" s="5"/>
    </row>
    <row r="499">
      <c r="E499" s="17"/>
      <c r="F499" s="5"/>
      <c r="G499" s="43"/>
      <c r="H499" s="5"/>
    </row>
    <row r="500">
      <c r="E500" s="17"/>
      <c r="F500" s="5"/>
      <c r="G500" s="43"/>
      <c r="H500" s="5"/>
    </row>
    <row r="501">
      <c r="E501" s="17"/>
      <c r="F501" s="5"/>
      <c r="G501" s="43"/>
      <c r="H501" s="5"/>
    </row>
    <row r="502">
      <c r="E502" s="17"/>
      <c r="F502" s="5"/>
      <c r="G502" s="43"/>
      <c r="H502" s="5"/>
    </row>
    <row r="503">
      <c r="E503" s="17"/>
      <c r="F503" s="5"/>
      <c r="G503" s="43"/>
      <c r="H503" s="5"/>
    </row>
    <row r="504">
      <c r="E504" s="17"/>
      <c r="F504" s="5"/>
      <c r="G504" s="43"/>
      <c r="H504" s="5"/>
    </row>
    <row r="505">
      <c r="E505" s="17"/>
      <c r="F505" s="5"/>
      <c r="G505" s="43"/>
      <c r="H505" s="5"/>
    </row>
    <row r="506">
      <c r="E506" s="17"/>
      <c r="F506" s="5"/>
      <c r="G506" s="43"/>
      <c r="H506" s="5"/>
    </row>
    <row r="507">
      <c r="E507" s="17"/>
      <c r="F507" s="5"/>
      <c r="G507" s="43"/>
      <c r="H507" s="5"/>
    </row>
    <row r="508">
      <c r="E508" s="17"/>
      <c r="F508" s="5"/>
      <c r="G508" s="43"/>
      <c r="H508" s="5"/>
    </row>
    <row r="509">
      <c r="E509" s="17"/>
      <c r="F509" s="5"/>
      <c r="G509" s="43"/>
      <c r="H509" s="5"/>
    </row>
    <row r="510">
      <c r="E510" s="17"/>
      <c r="F510" s="5"/>
      <c r="G510" s="43"/>
      <c r="H510" s="5"/>
    </row>
    <row r="511">
      <c r="E511" s="17"/>
      <c r="F511" s="5"/>
      <c r="G511" s="43"/>
      <c r="H511" s="5"/>
    </row>
    <row r="512">
      <c r="E512" s="17"/>
      <c r="F512" s="5"/>
      <c r="G512" s="43"/>
      <c r="H512" s="5"/>
    </row>
    <row r="513">
      <c r="E513" s="17"/>
      <c r="F513" s="5"/>
      <c r="G513" s="43"/>
      <c r="H513" s="5"/>
    </row>
    <row r="514">
      <c r="E514" s="17"/>
      <c r="F514" s="5"/>
      <c r="G514" s="43"/>
      <c r="H514" s="5"/>
    </row>
    <row r="515">
      <c r="E515" s="17"/>
      <c r="F515" s="5"/>
      <c r="G515" s="43"/>
      <c r="H515" s="5"/>
    </row>
    <row r="516">
      <c r="E516" s="17"/>
      <c r="F516" s="5"/>
      <c r="G516" s="43"/>
      <c r="H516" s="5"/>
    </row>
    <row r="517">
      <c r="E517" s="17"/>
      <c r="F517" s="5"/>
      <c r="G517" s="43"/>
      <c r="H517" s="5"/>
    </row>
    <row r="518">
      <c r="E518" s="17"/>
      <c r="F518" s="5"/>
      <c r="G518" s="43"/>
      <c r="H518" s="5"/>
    </row>
    <row r="519">
      <c r="E519" s="17"/>
      <c r="F519" s="5"/>
      <c r="G519" s="43"/>
      <c r="H519" s="5"/>
    </row>
    <row r="520">
      <c r="E520" s="17"/>
      <c r="F520" s="5"/>
      <c r="G520" s="43"/>
      <c r="H520" s="5"/>
    </row>
    <row r="521">
      <c r="E521" s="17"/>
      <c r="F521" s="5"/>
      <c r="G521" s="43"/>
      <c r="H521" s="5"/>
    </row>
    <row r="522">
      <c r="E522" s="17"/>
      <c r="F522" s="5"/>
      <c r="G522" s="43"/>
      <c r="H522" s="5"/>
    </row>
    <row r="523">
      <c r="E523" s="17"/>
      <c r="F523" s="5"/>
      <c r="G523" s="43"/>
      <c r="H523" s="5"/>
    </row>
    <row r="524">
      <c r="E524" s="17"/>
      <c r="F524" s="5"/>
      <c r="G524" s="43"/>
      <c r="H524" s="5"/>
    </row>
    <row r="525">
      <c r="E525" s="17"/>
      <c r="F525" s="5"/>
      <c r="G525" s="43"/>
      <c r="H525" s="5"/>
    </row>
    <row r="526">
      <c r="E526" s="17"/>
      <c r="F526" s="5"/>
      <c r="G526" s="43"/>
      <c r="H526" s="5"/>
    </row>
    <row r="527">
      <c r="E527" s="17"/>
      <c r="F527" s="5"/>
      <c r="G527" s="43"/>
      <c r="H527" s="5"/>
    </row>
    <row r="528">
      <c r="E528" s="17"/>
      <c r="F528" s="5"/>
      <c r="G528" s="43"/>
      <c r="H528" s="5"/>
    </row>
    <row r="529">
      <c r="E529" s="17"/>
      <c r="F529" s="5"/>
      <c r="G529" s="43"/>
      <c r="H529" s="5"/>
    </row>
    <row r="530">
      <c r="E530" s="17"/>
      <c r="F530" s="5"/>
      <c r="G530" s="43"/>
      <c r="H530" s="5"/>
    </row>
    <row r="531">
      <c r="E531" s="17"/>
      <c r="F531" s="5"/>
      <c r="G531" s="43"/>
      <c r="H531" s="5"/>
    </row>
    <row r="532">
      <c r="E532" s="17"/>
      <c r="F532" s="5"/>
      <c r="G532" s="43"/>
      <c r="H532" s="5"/>
    </row>
    <row r="533">
      <c r="E533" s="17"/>
      <c r="F533" s="5"/>
      <c r="G533" s="43"/>
      <c r="H533" s="5"/>
    </row>
    <row r="534">
      <c r="E534" s="17"/>
      <c r="F534" s="5"/>
      <c r="G534" s="43"/>
      <c r="H534" s="5"/>
    </row>
    <row r="535">
      <c r="E535" s="17"/>
      <c r="F535" s="5"/>
      <c r="G535" s="43"/>
      <c r="H535" s="5"/>
    </row>
    <row r="536">
      <c r="E536" s="17"/>
      <c r="F536" s="5"/>
      <c r="G536" s="43"/>
      <c r="H536" s="5"/>
    </row>
    <row r="537">
      <c r="E537" s="17"/>
      <c r="F537" s="5"/>
      <c r="G537" s="43"/>
      <c r="H537" s="5"/>
    </row>
    <row r="538">
      <c r="E538" s="17"/>
      <c r="F538" s="5"/>
      <c r="G538" s="43"/>
      <c r="H538" s="5"/>
    </row>
    <row r="539">
      <c r="E539" s="17"/>
      <c r="F539" s="5"/>
      <c r="G539" s="43"/>
      <c r="H539" s="5"/>
    </row>
    <row r="540">
      <c r="E540" s="17"/>
      <c r="F540" s="5"/>
      <c r="G540" s="43"/>
      <c r="H540" s="5"/>
    </row>
    <row r="541">
      <c r="E541" s="17"/>
      <c r="F541" s="5"/>
      <c r="G541" s="43"/>
      <c r="H541" s="5"/>
    </row>
    <row r="542">
      <c r="E542" s="17"/>
      <c r="F542" s="5"/>
      <c r="G542" s="43"/>
      <c r="H542" s="5"/>
    </row>
    <row r="543">
      <c r="E543" s="17"/>
      <c r="F543" s="5"/>
      <c r="G543" s="43"/>
      <c r="H543" s="5"/>
    </row>
    <row r="544">
      <c r="E544" s="17"/>
      <c r="F544" s="5"/>
      <c r="G544" s="43"/>
      <c r="H544" s="5"/>
    </row>
    <row r="545">
      <c r="E545" s="17"/>
      <c r="F545" s="5"/>
      <c r="G545" s="43"/>
      <c r="H545" s="5"/>
    </row>
    <row r="546">
      <c r="E546" s="17"/>
      <c r="F546" s="5"/>
      <c r="G546" s="43"/>
      <c r="H546" s="5"/>
    </row>
    <row r="547">
      <c r="E547" s="17"/>
      <c r="F547" s="5"/>
      <c r="G547" s="43"/>
      <c r="H547" s="5"/>
    </row>
    <row r="548">
      <c r="E548" s="17"/>
      <c r="F548" s="5"/>
      <c r="G548" s="43"/>
      <c r="H548" s="5"/>
    </row>
    <row r="549">
      <c r="E549" s="17"/>
      <c r="F549" s="5"/>
      <c r="G549" s="43"/>
      <c r="H549" s="5"/>
    </row>
    <row r="550">
      <c r="E550" s="17"/>
      <c r="F550" s="5"/>
      <c r="G550" s="43"/>
      <c r="H550" s="5"/>
    </row>
    <row r="551">
      <c r="E551" s="17"/>
      <c r="F551" s="5"/>
      <c r="G551" s="43"/>
      <c r="H551" s="5"/>
    </row>
    <row r="552">
      <c r="E552" s="17"/>
      <c r="F552" s="5"/>
      <c r="G552" s="43"/>
      <c r="H552" s="5"/>
    </row>
    <row r="553">
      <c r="E553" s="17"/>
      <c r="F553" s="5"/>
      <c r="G553" s="43"/>
      <c r="H553" s="5"/>
    </row>
    <row r="554">
      <c r="E554" s="17"/>
      <c r="F554" s="5"/>
      <c r="G554" s="43"/>
      <c r="H554" s="5"/>
    </row>
    <row r="555">
      <c r="E555" s="17"/>
      <c r="F555" s="5"/>
      <c r="G555" s="43"/>
      <c r="H555" s="5"/>
    </row>
    <row r="556">
      <c r="E556" s="17"/>
      <c r="F556" s="5"/>
      <c r="G556" s="43"/>
      <c r="H556" s="5"/>
    </row>
    <row r="557">
      <c r="E557" s="17"/>
      <c r="F557" s="5"/>
      <c r="G557" s="43"/>
      <c r="H557" s="5"/>
    </row>
    <row r="558">
      <c r="E558" s="17"/>
      <c r="F558" s="5"/>
      <c r="G558" s="43"/>
      <c r="H558" s="5"/>
    </row>
    <row r="559">
      <c r="E559" s="17"/>
      <c r="F559" s="5"/>
      <c r="G559" s="43"/>
      <c r="H559" s="5"/>
    </row>
    <row r="560">
      <c r="E560" s="17"/>
      <c r="F560" s="5"/>
      <c r="G560" s="43"/>
      <c r="H560" s="5"/>
    </row>
    <row r="561">
      <c r="E561" s="17"/>
      <c r="F561" s="5"/>
      <c r="G561" s="43"/>
      <c r="H561" s="5"/>
    </row>
    <row r="562">
      <c r="E562" s="17"/>
      <c r="F562" s="5"/>
      <c r="G562" s="43"/>
      <c r="H562" s="5"/>
    </row>
    <row r="563">
      <c r="E563" s="17"/>
      <c r="F563" s="5"/>
      <c r="G563" s="43"/>
      <c r="H563" s="5"/>
    </row>
    <row r="564">
      <c r="E564" s="17"/>
      <c r="F564" s="5"/>
      <c r="G564" s="43"/>
      <c r="H564" s="5"/>
    </row>
    <row r="565">
      <c r="E565" s="17"/>
      <c r="F565" s="5"/>
      <c r="G565" s="43"/>
      <c r="H565" s="5"/>
    </row>
    <row r="566">
      <c r="E566" s="17"/>
      <c r="F566" s="5"/>
      <c r="G566" s="43"/>
      <c r="H566" s="5"/>
    </row>
    <row r="567">
      <c r="E567" s="17"/>
      <c r="F567" s="5"/>
      <c r="G567" s="43"/>
      <c r="H567" s="5"/>
    </row>
    <row r="568">
      <c r="E568" s="17"/>
      <c r="F568" s="5"/>
      <c r="G568" s="43"/>
      <c r="H568" s="5"/>
    </row>
    <row r="569">
      <c r="E569" s="17"/>
      <c r="F569" s="5"/>
      <c r="G569" s="43"/>
      <c r="H569" s="5"/>
    </row>
    <row r="570">
      <c r="E570" s="17"/>
      <c r="F570" s="5"/>
      <c r="G570" s="43"/>
      <c r="H570" s="5"/>
    </row>
    <row r="571">
      <c r="E571" s="17"/>
      <c r="F571" s="5"/>
      <c r="G571" s="43"/>
      <c r="H571" s="5"/>
    </row>
    <row r="572">
      <c r="E572" s="17"/>
      <c r="F572" s="5"/>
      <c r="G572" s="43"/>
      <c r="H572" s="5"/>
    </row>
    <row r="573">
      <c r="E573" s="17"/>
      <c r="F573" s="5"/>
      <c r="G573" s="43"/>
      <c r="H573" s="5"/>
    </row>
    <row r="574">
      <c r="E574" s="17"/>
      <c r="F574" s="5"/>
      <c r="G574" s="43"/>
      <c r="H574" s="5"/>
    </row>
    <row r="575">
      <c r="E575" s="17"/>
      <c r="F575" s="5"/>
      <c r="G575" s="43"/>
      <c r="H575" s="5"/>
    </row>
    <row r="576">
      <c r="E576" s="17"/>
      <c r="F576" s="5"/>
      <c r="G576" s="43"/>
      <c r="H576" s="5"/>
    </row>
    <row r="577">
      <c r="E577" s="17"/>
      <c r="F577" s="5"/>
      <c r="G577" s="43"/>
      <c r="H577" s="5"/>
    </row>
    <row r="578">
      <c r="E578" s="17"/>
      <c r="F578" s="5"/>
      <c r="G578" s="43"/>
      <c r="H578" s="5"/>
    </row>
    <row r="579">
      <c r="E579" s="17"/>
      <c r="F579" s="5"/>
      <c r="G579" s="43"/>
      <c r="H579" s="5"/>
    </row>
    <row r="580">
      <c r="E580" s="17"/>
      <c r="F580" s="5"/>
      <c r="G580" s="43"/>
      <c r="H580" s="5"/>
    </row>
    <row r="581">
      <c r="E581" s="17"/>
      <c r="F581" s="5"/>
      <c r="G581" s="43"/>
      <c r="H581" s="5"/>
    </row>
    <row r="582">
      <c r="E582" s="17"/>
      <c r="F582" s="5"/>
      <c r="G582" s="43"/>
      <c r="H582" s="5"/>
    </row>
    <row r="583">
      <c r="E583" s="17"/>
      <c r="F583" s="5"/>
      <c r="G583" s="43"/>
      <c r="H583" s="5"/>
    </row>
    <row r="584">
      <c r="E584" s="17"/>
      <c r="F584" s="5"/>
      <c r="G584" s="43"/>
      <c r="H584" s="5"/>
    </row>
    <row r="585">
      <c r="E585" s="17"/>
      <c r="F585" s="5"/>
      <c r="G585" s="43"/>
      <c r="H585" s="5"/>
    </row>
    <row r="586">
      <c r="E586" s="17"/>
      <c r="F586" s="5"/>
      <c r="G586" s="43"/>
      <c r="H586" s="5"/>
    </row>
    <row r="587">
      <c r="E587" s="17"/>
      <c r="F587" s="5"/>
      <c r="G587" s="43"/>
      <c r="H587" s="5"/>
    </row>
    <row r="588">
      <c r="E588" s="17"/>
      <c r="F588" s="5"/>
      <c r="G588" s="43"/>
      <c r="H588" s="5"/>
    </row>
    <row r="589">
      <c r="E589" s="17"/>
      <c r="F589" s="5"/>
      <c r="G589" s="43"/>
      <c r="H589" s="5"/>
    </row>
    <row r="590">
      <c r="E590" s="17"/>
      <c r="F590" s="5"/>
      <c r="G590" s="43"/>
      <c r="H590" s="5"/>
    </row>
    <row r="591">
      <c r="E591" s="17"/>
      <c r="F591" s="5"/>
      <c r="G591" s="43"/>
      <c r="H591" s="5"/>
    </row>
    <row r="592">
      <c r="E592" s="17"/>
      <c r="F592" s="5"/>
      <c r="G592" s="43"/>
      <c r="H592" s="5"/>
    </row>
    <row r="593">
      <c r="E593" s="17"/>
      <c r="F593" s="5"/>
      <c r="G593" s="43"/>
      <c r="H593" s="5"/>
    </row>
    <row r="594">
      <c r="E594" s="17"/>
      <c r="F594" s="5"/>
      <c r="G594" s="43"/>
      <c r="H594" s="5"/>
    </row>
    <row r="595">
      <c r="E595" s="17"/>
      <c r="F595" s="5"/>
      <c r="G595" s="43"/>
      <c r="H595" s="5"/>
    </row>
    <row r="596">
      <c r="E596" s="17"/>
      <c r="F596" s="5"/>
      <c r="G596" s="43"/>
      <c r="H596" s="5"/>
    </row>
    <row r="597">
      <c r="E597" s="17"/>
      <c r="F597" s="5"/>
      <c r="G597" s="43"/>
      <c r="H597" s="5"/>
    </row>
    <row r="598">
      <c r="E598" s="17"/>
      <c r="F598" s="5"/>
      <c r="G598" s="43"/>
      <c r="H598" s="5"/>
    </row>
    <row r="599">
      <c r="E599" s="17"/>
      <c r="F599" s="5"/>
      <c r="G599" s="43"/>
      <c r="H599" s="5"/>
    </row>
    <row r="600">
      <c r="E600" s="17"/>
      <c r="F600" s="5"/>
      <c r="G600" s="43"/>
      <c r="H600" s="5"/>
    </row>
    <row r="601">
      <c r="E601" s="17"/>
      <c r="F601" s="5"/>
      <c r="G601" s="43"/>
      <c r="H601" s="5"/>
    </row>
    <row r="602">
      <c r="E602" s="17"/>
      <c r="F602" s="5"/>
      <c r="G602" s="43"/>
      <c r="H602" s="5"/>
    </row>
    <row r="603">
      <c r="E603" s="17"/>
      <c r="F603" s="5"/>
      <c r="G603" s="43"/>
      <c r="H603" s="5"/>
    </row>
    <row r="604">
      <c r="E604" s="17"/>
      <c r="F604" s="5"/>
      <c r="G604" s="43"/>
      <c r="H604" s="5"/>
    </row>
    <row r="605">
      <c r="E605" s="17"/>
      <c r="F605" s="5"/>
      <c r="G605" s="43"/>
      <c r="H605" s="5"/>
    </row>
    <row r="606">
      <c r="E606" s="17"/>
      <c r="F606" s="5"/>
      <c r="G606" s="43"/>
      <c r="H606" s="5"/>
    </row>
    <row r="607">
      <c r="E607" s="17"/>
      <c r="F607" s="5"/>
      <c r="G607" s="43"/>
      <c r="H607" s="5"/>
    </row>
    <row r="608">
      <c r="E608" s="17"/>
      <c r="F608" s="5"/>
      <c r="G608" s="43"/>
      <c r="H608" s="5"/>
    </row>
    <row r="609">
      <c r="E609" s="17"/>
      <c r="F609" s="5"/>
      <c r="G609" s="43"/>
      <c r="H609" s="5"/>
    </row>
    <row r="610">
      <c r="E610" s="17"/>
      <c r="F610" s="5"/>
      <c r="G610" s="43"/>
      <c r="H610" s="5"/>
    </row>
    <row r="611">
      <c r="E611" s="17"/>
      <c r="F611" s="5"/>
      <c r="G611" s="43"/>
      <c r="H611" s="5"/>
    </row>
    <row r="612">
      <c r="E612" s="17"/>
      <c r="F612" s="5"/>
      <c r="G612" s="43"/>
      <c r="H612" s="5"/>
    </row>
    <row r="613">
      <c r="E613" s="17"/>
      <c r="F613" s="5"/>
      <c r="G613" s="43"/>
      <c r="H613" s="5"/>
    </row>
    <row r="614">
      <c r="E614" s="17"/>
      <c r="F614" s="5"/>
      <c r="G614" s="43"/>
      <c r="H614" s="5"/>
    </row>
    <row r="615">
      <c r="E615" s="17"/>
      <c r="F615" s="5"/>
      <c r="G615" s="43"/>
      <c r="H615" s="5"/>
    </row>
    <row r="616">
      <c r="E616" s="17"/>
      <c r="F616" s="5"/>
      <c r="G616" s="43"/>
      <c r="H616" s="5"/>
    </row>
    <row r="617">
      <c r="E617" s="17"/>
      <c r="F617" s="5"/>
      <c r="G617" s="43"/>
      <c r="H617" s="5"/>
    </row>
    <row r="618">
      <c r="E618" s="17"/>
      <c r="F618" s="5"/>
      <c r="G618" s="43"/>
      <c r="H618" s="5"/>
    </row>
    <row r="619">
      <c r="E619" s="17"/>
      <c r="F619" s="5"/>
      <c r="G619" s="43"/>
      <c r="H619" s="5"/>
    </row>
    <row r="620">
      <c r="E620" s="17"/>
      <c r="F620" s="5"/>
      <c r="G620" s="43"/>
      <c r="H620" s="5"/>
    </row>
    <row r="621">
      <c r="E621" s="17"/>
      <c r="F621" s="5"/>
      <c r="G621" s="43"/>
      <c r="H621" s="5"/>
    </row>
    <row r="622">
      <c r="E622" s="17"/>
      <c r="F622" s="5"/>
      <c r="G622" s="43"/>
      <c r="H622" s="5"/>
    </row>
    <row r="623">
      <c r="E623" s="17"/>
      <c r="F623" s="5"/>
      <c r="G623" s="43"/>
      <c r="H623" s="5"/>
    </row>
    <row r="624">
      <c r="E624" s="17"/>
      <c r="F624" s="5"/>
      <c r="G624" s="43"/>
      <c r="H624" s="5"/>
    </row>
    <row r="625">
      <c r="E625" s="17"/>
      <c r="F625" s="5"/>
      <c r="G625" s="43"/>
      <c r="H625" s="5"/>
    </row>
    <row r="626">
      <c r="E626" s="17"/>
      <c r="F626" s="5"/>
      <c r="G626" s="43"/>
      <c r="H626" s="5"/>
    </row>
    <row r="627">
      <c r="E627" s="17"/>
      <c r="F627" s="5"/>
      <c r="G627" s="43"/>
      <c r="H627" s="5"/>
    </row>
    <row r="628">
      <c r="E628" s="17"/>
      <c r="F628" s="5"/>
      <c r="G628" s="43"/>
      <c r="H628" s="5"/>
    </row>
    <row r="629">
      <c r="E629" s="17"/>
      <c r="F629" s="5"/>
      <c r="G629" s="43"/>
      <c r="H629" s="5"/>
    </row>
    <row r="630">
      <c r="E630" s="17"/>
      <c r="F630" s="5"/>
      <c r="G630" s="43"/>
      <c r="H630" s="5"/>
    </row>
    <row r="631">
      <c r="E631" s="17"/>
      <c r="F631" s="5"/>
      <c r="G631" s="43"/>
      <c r="H631" s="5"/>
    </row>
    <row r="632">
      <c r="E632" s="17"/>
      <c r="F632" s="5"/>
      <c r="G632" s="43"/>
      <c r="H632" s="5"/>
    </row>
    <row r="633">
      <c r="E633" s="17"/>
      <c r="F633" s="5"/>
      <c r="G633" s="43"/>
      <c r="H633" s="5"/>
    </row>
    <row r="634">
      <c r="E634" s="17"/>
      <c r="F634" s="5"/>
      <c r="G634" s="43"/>
      <c r="H634" s="5"/>
    </row>
    <row r="635">
      <c r="E635" s="17"/>
      <c r="F635" s="5"/>
      <c r="G635" s="43"/>
      <c r="H635" s="5"/>
    </row>
    <row r="636">
      <c r="E636" s="17"/>
      <c r="F636" s="5"/>
      <c r="G636" s="43"/>
      <c r="H636" s="5"/>
    </row>
    <row r="637">
      <c r="E637" s="17"/>
      <c r="F637" s="5"/>
      <c r="G637" s="43"/>
      <c r="H637" s="5"/>
    </row>
    <row r="638">
      <c r="E638" s="17"/>
      <c r="F638" s="5"/>
      <c r="G638" s="43"/>
      <c r="H638" s="5"/>
    </row>
    <row r="639">
      <c r="E639" s="17"/>
      <c r="F639" s="5"/>
      <c r="G639" s="43"/>
      <c r="H639" s="5"/>
    </row>
    <row r="640">
      <c r="E640" s="17"/>
      <c r="F640" s="5"/>
      <c r="G640" s="43"/>
      <c r="H640" s="5"/>
    </row>
    <row r="641">
      <c r="E641" s="17"/>
      <c r="F641" s="5"/>
      <c r="G641" s="43"/>
      <c r="H641" s="5"/>
    </row>
    <row r="642">
      <c r="E642" s="17"/>
      <c r="F642" s="5"/>
      <c r="G642" s="43"/>
      <c r="H642" s="5"/>
    </row>
    <row r="643">
      <c r="E643" s="17"/>
      <c r="F643" s="5"/>
      <c r="G643" s="43"/>
      <c r="H643" s="5"/>
    </row>
    <row r="644">
      <c r="E644" s="17"/>
      <c r="F644" s="5"/>
      <c r="G644" s="43"/>
      <c r="H644" s="5"/>
    </row>
    <row r="645">
      <c r="E645" s="17"/>
      <c r="F645" s="5"/>
      <c r="G645" s="43"/>
      <c r="H645" s="5"/>
    </row>
    <row r="646">
      <c r="E646" s="17"/>
      <c r="F646" s="5"/>
      <c r="G646" s="43"/>
      <c r="H646" s="5"/>
    </row>
    <row r="647">
      <c r="E647" s="17"/>
      <c r="F647" s="5"/>
      <c r="G647" s="43"/>
      <c r="H647" s="5"/>
    </row>
    <row r="648">
      <c r="E648" s="17"/>
      <c r="F648" s="5"/>
      <c r="G648" s="43"/>
      <c r="H648" s="5"/>
    </row>
    <row r="649">
      <c r="E649" s="17"/>
      <c r="F649" s="5"/>
      <c r="G649" s="43"/>
      <c r="H649" s="5"/>
    </row>
    <row r="650">
      <c r="E650" s="17"/>
      <c r="F650" s="5"/>
      <c r="G650" s="43"/>
      <c r="H650" s="5"/>
    </row>
    <row r="651">
      <c r="E651" s="17"/>
      <c r="F651" s="5"/>
      <c r="G651" s="43"/>
      <c r="H651" s="5"/>
    </row>
    <row r="652">
      <c r="E652" s="17"/>
      <c r="F652" s="5"/>
      <c r="G652" s="43"/>
      <c r="H652" s="5"/>
    </row>
    <row r="653">
      <c r="E653" s="17"/>
      <c r="F653" s="5"/>
      <c r="G653" s="43"/>
      <c r="H653" s="5"/>
    </row>
    <row r="654">
      <c r="E654" s="17"/>
      <c r="F654" s="5"/>
      <c r="G654" s="43"/>
      <c r="H654" s="5"/>
    </row>
    <row r="655">
      <c r="E655" s="17"/>
      <c r="F655" s="5"/>
      <c r="G655" s="43"/>
      <c r="H655" s="5"/>
    </row>
    <row r="656">
      <c r="E656" s="17"/>
      <c r="F656" s="5"/>
      <c r="G656" s="43"/>
      <c r="H656" s="5"/>
    </row>
    <row r="657">
      <c r="E657" s="17"/>
      <c r="F657" s="5"/>
      <c r="G657" s="43"/>
      <c r="H657" s="5"/>
    </row>
    <row r="658">
      <c r="E658" s="17"/>
      <c r="F658" s="5"/>
      <c r="G658" s="43"/>
      <c r="H658" s="5"/>
    </row>
    <row r="659">
      <c r="E659" s="17"/>
      <c r="F659" s="5"/>
      <c r="G659" s="43"/>
      <c r="H659" s="5"/>
    </row>
    <row r="660">
      <c r="E660" s="17"/>
      <c r="F660" s="5"/>
      <c r="G660" s="43"/>
      <c r="H660" s="5"/>
    </row>
    <row r="661">
      <c r="E661" s="17"/>
      <c r="F661" s="5"/>
      <c r="G661" s="43"/>
      <c r="H661" s="5"/>
    </row>
    <row r="662">
      <c r="E662" s="17"/>
      <c r="F662" s="5"/>
      <c r="G662" s="43"/>
      <c r="H662" s="5"/>
    </row>
    <row r="663">
      <c r="E663" s="17"/>
      <c r="F663" s="5"/>
      <c r="G663" s="43"/>
      <c r="H663" s="5"/>
    </row>
    <row r="664">
      <c r="E664" s="17"/>
      <c r="F664" s="5"/>
      <c r="G664" s="43"/>
      <c r="H664" s="5"/>
    </row>
    <row r="665">
      <c r="E665" s="17"/>
      <c r="F665" s="5"/>
      <c r="G665" s="43"/>
      <c r="H665" s="5"/>
    </row>
    <row r="666">
      <c r="E666" s="17"/>
      <c r="F666" s="5"/>
      <c r="G666" s="43"/>
      <c r="H666" s="5"/>
    </row>
    <row r="667">
      <c r="E667" s="17"/>
      <c r="F667" s="5"/>
      <c r="G667" s="43"/>
      <c r="H667" s="5"/>
    </row>
    <row r="668">
      <c r="E668" s="17"/>
      <c r="F668" s="5"/>
      <c r="G668" s="43"/>
      <c r="H668" s="5"/>
    </row>
    <row r="669">
      <c r="E669" s="17"/>
      <c r="F669" s="5"/>
      <c r="G669" s="43"/>
      <c r="H669" s="5"/>
    </row>
    <row r="670">
      <c r="E670" s="17"/>
      <c r="F670" s="5"/>
      <c r="G670" s="43"/>
      <c r="H670" s="5"/>
    </row>
    <row r="671">
      <c r="E671" s="17"/>
      <c r="F671" s="5"/>
      <c r="G671" s="43"/>
      <c r="H671" s="5"/>
    </row>
    <row r="672">
      <c r="E672" s="17"/>
      <c r="F672" s="5"/>
      <c r="G672" s="43"/>
      <c r="H672" s="5"/>
    </row>
    <row r="673">
      <c r="E673" s="17"/>
      <c r="F673" s="5"/>
      <c r="G673" s="43"/>
      <c r="H673" s="5"/>
    </row>
    <row r="674">
      <c r="E674" s="17"/>
      <c r="F674" s="5"/>
      <c r="G674" s="43"/>
      <c r="H674" s="5"/>
    </row>
    <row r="675">
      <c r="E675" s="17"/>
      <c r="F675" s="5"/>
      <c r="G675" s="43"/>
      <c r="H675" s="5"/>
    </row>
    <row r="676">
      <c r="E676" s="17"/>
      <c r="F676" s="5"/>
      <c r="G676" s="43"/>
      <c r="H676" s="5"/>
    </row>
    <row r="677">
      <c r="E677" s="17"/>
      <c r="F677" s="5"/>
      <c r="G677" s="43"/>
      <c r="H677" s="5"/>
    </row>
    <row r="678">
      <c r="E678" s="17"/>
      <c r="F678" s="5"/>
      <c r="G678" s="43"/>
      <c r="H678" s="5"/>
    </row>
    <row r="679">
      <c r="E679" s="17"/>
      <c r="F679" s="5"/>
      <c r="G679" s="43"/>
      <c r="H679" s="5"/>
    </row>
    <row r="680">
      <c r="E680" s="17"/>
      <c r="F680" s="5"/>
      <c r="G680" s="43"/>
      <c r="H680" s="5"/>
    </row>
    <row r="681">
      <c r="E681" s="17"/>
      <c r="F681" s="5"/>
      <c r="G681" s="43"/>
      <c r="H681" s="5"/>
    </row>
    <row r="682">
      <c r="E682" s="17"/>
      <c r="F682" s="5"/>
      <c r="G682" s="43"/>
      <c r="H682" s="5"/>
    </row>
    <row r="683">
      <c r="E683" s="17"/>
      <c r="F683" s="5"/>
      <c r="G683" s="43"/>
      <c r="H683" s="5"/>
    </row>
    <row r="684">
      <c r="E684" s="17"/>
      <c r="F684" s="5"/>
      <c r="G684" s="43"/>
      <c r="H684" s="5"/>
    </row>
    <row r="685">
      <c r="E685" s="17"/>
      <c r="F685" s="5"/>
      <c r="G685" s="43"/>
      <c r="H685" s="5"/>
    </row>
    <row r="686">
      <c r="E686" s="17"/>
      <c r="F686" s="5"/>
      <c r="G686" s="43"/>
      <c r="H686" s="5"/>
    </row>
    <row r="687">
      <c r="E687" s="17"/>
      <c r="F687" s="5"/>
      <c r="G687" s="43"/>
      <c r="H687" s="5"/>
    </row>
    <row r="688">
      <c r="E688" s="17"/>
      <c r="F688" s="5"/>
      <c r="G688" s="43"/>
      <c r="H688" s="5"/>
    </row>
    <row r="689">
      <c r="E689" s="17"/>
      <c r="F689" s="5"/>
      <c r="G689" s="43"/>
      <c r="H689" s="5"/>
    </row>
    <row r="690">
      <c r="E690" s="17"/>
      <c r="F690" s="5"/>
      <c r="G690" s="43"/>
      <c r="H690" s="5"/>
    </row>
    <row r="691">
      <c r="E691" s="17"/>
      <c r="F691" s="5"/>
      <c r="G691" s="43"/>
      <c r="H691" s="5"/>
    </row>
    <row r="692">
      <c r="E692" s="17"/>
      <c r="F692" s="5"/>
      <c r="G692" s="43"/>
      <c r="H692" s="5"/>
    </row>
    <row r="693">
      <c r="E693" s="17"/>
      <c r="F693" s="5"/>
      <c r="G693" s="43"/>
      <c r="H693" s="5"/>
    </row>
    <row r="694">
      <c r="E694" s="17"/>
      <c r="F694" s="5"/>
      <c r="G694" s="43"/>
      <c r="H694" s="5"/>
    </row>
    <row r="695">
      <c r="E695" s="17"/>
      <c r="F695" s="5"/>
      <c r="G695" s="43"/>
      <c r="H695" s="5"/>
    </row>
    <row r="696">
      <c r="E696" s="17"/>
      <c r="F696" s="5"/>
      <c r="G696" s="43"/>
      <c r="H696" s="5"/>
    </row>
    <row r="697">
      <c r="E697" s="17"/>
      <c r="F697" s="5"/>
      <c r="G697" s="43"/>
      <c r="H697" s="5"/>
    </row>
    <row r="698">
      <c r="E698" s="17"/>
      <c r="F698" s="5"/>
      <c r="G698" s="43"/>
      <c r="H698" s="5"/>
    </row>
    <row r="699">
      <c r="E699" s="17"/>
      <c r="F699" s="5"/>
      <c r="G699" s="43"/>
      <c r="H699" s="5"/>
    </row>
    <row r="700">
      <c r="E700" s="17"/>
      <c r="F700" s="5"/>
      <c r="G700" s="43"/>
      <c r="H700" s="5"/>
    </row>
    <row r="701">
      <c r="E701" s="17"/>
      <c r="F701" s="5"/>
      <c r="G701" s="43"/>
      <c r="H701" s="5"/>
    </row>
    <row r="702">
      <c r="E702" s="17"/>
      <c r="F702" s="5"/>
      <c r="G702" s="43"/>
      <c r="H702" s="5"/>
    </row>
    <row r="703">
      <c r="E703" s="17"/>
      <c r="F703" s="5"/>
      <c r="G703" s="43"/>
      <c r="H703" s="5"/>
    </row>
    <row r="704">
      <c r="E704" s="17"/>
      <c r="F704" s="5"/>
      <c r="G704" s="43"/>
      <c r="H704" s="5"/>
    </row>
    <row r="705">
      <c r="E705" s="17"/>
      <c r="F705" s="5"/>
      <c r="G705" s="43"/>
      <c r="H705" s="5"/>
    </row>
    <row r="706">
      <c r="E706" s="17"/>
      <c r="F706" s="5"/>
      <c r="G706" s="43"/>
      <c r="H706" s="5"/>
    </row>
    <row r="707">
      <c r="E707" s="17"/>
      <c r="F707" s="5"/>
      <c r="G707" s="43"/>
      <c r="H707" s="5"/>
    </row>
    <row r="708">
      <c r="E708" s="17"/>
      <c r="F708" s="5"/>
      <c r="G708" s="43"/>
      <c r="H708" s="5"/>
    </row>
    <row r="709">
      <c r="E709" s="17"/>
      <c r="F709" s="5"/>
      <c r="G709" s="43"/>
      <c r="H709" s="5"/>
    </row>
    <row r="710">
      <c r="E710" s="17"/>
      <c r="F710" s="5"/>
      <c r="G710" s="43"/>
      <c r="H710" s="5"/>
    </row>
    <row r="711">
      <c r="E711" s="17"/>
      <c r="F711" s="5"/>
      <c r="G711" s="43"/>
      <c r="H711" s="5"/>
    </row>
    <row r="712">
      <c r="E712" s="17"/>
      <c r="F712" s="5"/>
      <c r="G712" s="43"/>
      <c r="H712" s="5"/>
    </row>
    <row r="713">
      <c r="E713" s="17"/>
      <c r="F713" s="5"/>
      <c r="G713" s="43"/>
      <c r="H713" s="5"/>
    </row>
    <row r="714">
      <c r="E714" s="17"/>
      <c r="F714" s="5"/>
      <c r="G714" s="43"/>
      <c r="H714" s="5"/>
    </row>
    <row r="715">
      <c r="E715" s="17"/>
      <c r="F715" s="5"/>
      <c r="G715" s="43"/>
      <c r="H715" s="5"/>
    </row>
    <row r="716">
      <c r="E716" s="17"/>
      <c r="F716" s="5"/>
      <c r="G716" s="43"/>
      <c r="H716" s="5"/>
    </row>
    <row r="717">
      <c r="E717" s="17"/>
      <c r="F717" s="5"/>
      <c r="G717" s="43"/>
      <c r="H717" s="5"/>
    </row>
    <row r="718">
      <c r="E718" s="17"/>
      <c r="F718" s="5"/>
      <c r="G718" s="43"/>
      <c r="H718" s="5"/>
    </row>
    <row r="719">
      <c r="E719" s="17"/>
      <c r="F719" s="5"/>
      <c r="G719" s="43"/>
      <c r="H719" s="5"/>
    </row>
    <row r="720">
      <c r="E720" s="17"/>
      <c r="F720" s="5"/>
      <c r="G720" s="43"/>
      <c r="H720" s="5"/>
    </row>
    <row r="721">
      <c r="E721" s="17"/>
      <c r="F721" s="5"/>
      <c r="G721" s="43"/>
      <c r="H721" s="5"/>
    </row>
    <row r="722">
      <c r="E722" s="17"/>
      <c r="F722" s="5"/>
      <c r="G722" s="43"/>
      <c r="H722" s="5"/>
    </row>
    <row r="723">
      <c r="E723" s="17"/>
      <c r="F723" s="5"/>
      <c r="G723" s="43"/>
      <c r="H723" s="5"/>
    </row>
    <row r="724">
      <c r="E724" s="17"/>
      <c r="F724" s="5"/>
      <c r="G724" s="43"/>
      <c r="H724" s="5"/>
    </row>
    <row r="725">
      <c r="E725" s="17"/>
      <c r="F725" s="5"/>
      <c r="G725" s="43"/>
      <c r="H725" s="5"/>
    </row>
    <row r="726">
      <c r="E726" s="17"/>
      <c r="F726" s="5"/>
      <c r="G726" s="43"/>
      <c r="H726" s="5"/>
    </row>
    <row r="727">
      <c r="E727" s="17"/>
      <c r="F727" s="5"/>
      <c r="G727" s="43"/>
      <c r="H727" s="5"/>
    </row>
    <row r="728">
      <c r="E728" s="17"/>
      <c r="F728" s="5"/>
      <c r="G728" s="43"/>
      <c r="H728" s="5"/>
    </row>
    <row r="729">
      <c r="E729" s="17"/>
      <c r="F729" s="5"/>
      <c r="G729" s="43"/>
      <c r="H729" s="5"/>
    </row>
    <row r="730">
      <c r="E730" s="17"/>
      <c r="F730" s="5"/>
      <c r="G730" s="43"/>
      <c r="H730" s="5"/>
    </row>
    <row r="731">
      <c r="E731" s="17"/>
      <c r="F731" s="5"/>
      <c r="G731" s="43"/>
      <c r="H731" s="5"/>
    </row>
    <row r="732">
      <c r="E732" s="17"/>
      <c r="F732" s="5"/>
      <c r="G732" s="43"/>
      <c r="H732" s="5"/>
    </row>
    <row r="733">
      <c r="E733" s="17"/>
      <c r="F733" s="5"/>
      <c r="G733" s="43"/>
      <c r="H733" s="5"/>
    </row>
    <row r="734">
      <c r="E734" s="17"/>
      <c r="F734" s="5"/>
      <c r="G734" s="43"/>
      <c r="H734" s="5"/>
    </row>
    <row r="735">
      <c r="E735" s="17"/>
      <c r="F735" s="5"/>
      <c r="G735" s="43"/>
      <c r="H735" s="5"/>
    </row>
    <row r="736">
      <c r="E736" s="17"/>
      <c r="F736" s="5"/>
      <c r="G736" s="43"/>
      <c r="H736" s="5"/>
    </row>
    <row r="737">
      <c r="E737" s="17"/>
      <c r="F737" s="5"/>
      <c r="G737" s="43"/>
      <c r="H737" s="5"/>
    </row>
    <row r="738">
      <c r="E738" s="17"/>
      <c r="F738" s="5"/>
      <c r="G738" s="43"/>
      <c r="H738" s="5"/>
    </row>
    <row r="739">
      <c r="E739" s="17"/>
      <c r="F739" s="5"/>
      <c r="G739" s="43"/>
      <c r="H739" s="5"/>
    </row>
    <row r="740">
      <c r="E740" s="17"/>
      <c r="F740" s="5"/>
      <c r="G740" s="43"/>
      <c r="H740" s="5"/>
    </row>
    <row r="741">
      <c r="E741" s="17"/>
      <c r="F741" s="5"/>
      <c r="G741" s="43"/>
      <c r="H741" s="5"/>
    </row>
    <row r="742">
      <c r="E742" s="17"/>
      <c r="F742" s="5"/>
      <c r="G742" s="43"/>
      <c r="H742" s="5"/>
    </row>
    <row r="743">
      <c r="E743" s="17"/>
      <c r="F743" s="5"/>
      <c r="G743" s="43"/>
      <c r="H743" s="5"/>
    </row>
    <row r="744">
      <c r="E744" s="17"/>
      <c r="F744" s="5"/>
      <c r="G744" s="43"/>
      <c r="H744" s="5"/>
    </row>
    <row r="745">
      <c r="E745" s="17"/>
      <c r="F745" s="5"/>
      <c r="G745" s="43"/>
      <c r="H745" s="5"/>
    </row>
    <row r="746">
      <c r="E746" s="17"/>
      <c r="F746" s="5"/>
      <c r="G746" s="43"/>
      <c r="H746" s="5"/>
    </row>
    <row r="747">
      <c r="E747" s="17"/>
      <c r="F747" s="5"/>
      <c r="G747" s="43"/>
      <c r="H747" s="5"/>
    </row>
    <row r="748">
      <c r="E748" s="17"/>
      <c r="F748" s="5"/>
      <c r="G748" s="43"/>
      <c r="H748" s="5"/>
    </row>
    <row r="749">
      <c r="E749" s="17"/>
      <c r="F749" s="5"/>
      <c r="G749" s="43"/>
      <c r="H749" s="5"/>
    </row>
    <row r="750">
      <c r="E750" s="17"/>
      <c r="F750" s="5"/>
      <c r="G750" s="43"/>
      <c r="H750" s="5"/>
    </row>
    <row r="751">
      <c r="E751" s="17"/>
      <c r="F751" s="5"/>
      <c r="G751" s="43"/>
      <c r="H751" s="5"/>
    </row>
    <row r="752">
      <c r="E752" s="17"/>
      <c r="F752" s="5"/>
      <c r="G752" s="43"/>
      <c r="H752" s="5"/>
    </row>
    <row r="753">
      <c r="E753" s="17"/>
      <c r="F753" s="5"/>
      <c r="G753" s="43"/>
      <c r="H753" s="5"/>
    </row>
    <row r="754">
      <c r="E754" s="17"/>
      <c r="F754" s="5"/>
      <c r="G754" s="43"/>
      <c r="H754" s="5"/>
    </row>
    <row r="755">
      <c r="E755" s="17"/>
      <c r="F755" s="5"/>
      <c r="G755" s="43"/>
      <c r="H755" s="5"/>
    </row>
    <row r="756">
      <c r="E756" s="17"/>
      <c r="F756" s="5"/>
      <c r="G756" s="43"/>
      <c r="H756" s="5"/>
    </row>
    <row r="757">
      <c r="E757" s="17"/>
      <c r="F757" s="5"/>
      <c r="G757" s="43"/>
      <c r="H757" s="5"/>
    </row>
    <row r="758">
      <c r="E758" s="17"/>
      <c r="F758" s="5"/>
      <c r="G758" s="43"/>
      <c r="H758" s="5"/>
    </row>
    <row r="759">
      <c r="E759" s="17"/>
      <c r="F759" s="5"/>
      <c r="G759" s="43"/>
      <c r="H759" s="5"/>
    </row>
    <row r="760">
      <c r="E760" s="17"/>
      <c r="F760" s="5"/>
      <c r="G760" s="43"/>
      <c r="H760" s="5"/>
    </row>
    <row r="761">
      <c r="E761" s="17"/>
      <c r="F761" s="5"/>
      <c r="G761" s="43"/>
      <c r="H761" s="5"/>
    </row>
    <row r="762">
      <c r="E762" s="17"/>
      <c r="F762" s="5"/>
      <c r="G762" s="43"/>
      <c r="H762" s="5"/>
    </row>
    <row r="763">
      <c r="E763" s="17"/>
      <c r="F763" s="5"/>
      <c r="G763" s="43"/>
      <c r="H763" s="5"/>
    </row>
    <row r="764">
      <c r="E764" s="17"/>
      <c r="F764" s="5"/>
      <c r="G764" s="43"/>
      <c r="H764" s="5"/>
    </row>
    <row r="765">
      <c r="E765" s="17"/>
      <c r="F765" s="5"/>
      <c r="G765" s="43"/>
      <c r="H765" s="5"/>
    </row>
    <row r="766">
      <c r="E766" s="17"/>
      <c r="F766" s="5"/>
      <c r="G766" s="43"/>
      <c r="H766" s="5"/>
    </row>
    <row r="767">
      <c r="E767" s="17"/>
      <c r="F767" s="5"/>
      <c r="G767" s="43"/>
      <c r="H767" s="5"/>
    </row>
    <row r="768">
      <c r="E768" s="17"/>
      <c r="F768" s="5"/>
      <c r="G768" s="43"/>
      <c r="H768" s="5"/>
    </row>
    <row r="769">
      <c r="E769" s="17"/>
      <c r="F769" s="5"/>
      <c r="G769" s="43"/>
      <c r="H769" s="5"/>
    </row>
    <row r="770">
      <c r="E770" s="17"/>
      <c r="F770" s="5"/>
      <c r="G770" s="43"/>
      <c r="H770" s="5"/>
    </row>
    <row r="771">
      <c r="E771" s="17"/>
      <c r="F771" s="5"/>
      <c r="G771" s="43"/>
      <c r="H771" s="5"/>
    </row>
    <row r="772">
      <c r="E772" s="17"/>
      <c r="F772" s="5"/>
      <c r="G772" s="43"/>
      <c r="H772" s="5"/>
    </row>
    <row r="773">
      <c r="E773" s="17"/>
      <c r="F773" s="5"/>
      <c r="G773" s="43"/>
      <c r="H773" s="5"/>
    </row>
    <row r="774">
      <c r="E774" s="17"/>
      <c r="F774" s="5"/>
      <c r="G774" s="43"/>
      <c r="H774" s="5"/>
    </row>
    <row r="775">
      <c r="E775" s="17"/>
      <c r="F775" s="5"/>
      <c r="G775" s="43"/>
      <c r="H775" s="5"/>
    </row>
    <row r="776">
      <c r="E776" s="17"/>
      <c r="F776" s="5"/>
      <c r="G776" s="43"/>
      <c r="H776" s="5"/>
    </row>
    <row r="777">
      <c r="E777" s="17"/>
      <c r="F777" s="5"/>
      <c r="G777" s="43"/>
      <c r="H777" s="5"/>
    </row>
    <row r="778">
      <c r="E778" s="17"/>
      <c r="F778" s="5"/>
      <c r="G778" s="43"/>
      <c r="H778" s="5"/>
    </row>
    <row r="779">
      <c r="E779" s="17"/>
      <c r="F779" s="5"/>
      <c r="G779" s="43"/>
      <c r="H779" s="5"/>
    </row>
    <row r="780">
      <c r="E780" s="17"/>
      <c r="F780" s="5"/>
      <c r="G780" s="43"/>
      <c r="H780" s="5"/>
    </row>
    <row r="781">
      <c r="E781" s="17"/>
      <c r="F781" s="5"/>
      <c r="G781" s="43"/>
      <c r="H781" s="5"/>
    </row>
    <row r="782">
      <c r="E782" s="17"/>
      <c r="F782" s="5"/>
      <c r="G782" s="43"/>
      <c r="H782" s="5"/>
    </row>
    <row r="783">
      <c r="E783" s="17"/>
      <c r="F783" s="5"/>
      <c r="G783" s="43"/>
      <c r="H783" s="5"/>
    </row>
    <row r="784">
      <c r="E784" s="17"/>
      <c r="F784" s="5"/>
      <c r="G784" s="43"/>
      <c r="H784" s="5"/>
    </row>
    <row r="785">
      <c r="E785" s="17"/>
      <c r="F785" s="5"/>
      <c r="G785" s="43"/>
      <c r="H785" s="5"/>
    </row>
    <row r="786">
      <c r="E786" s="17"/>
      <c r="F786" s="5"/>
      <c r="G786" s="43"/>
      <c r="H786" s="5"/>
    </row>
    <row r="787">
      <c r="E787" s="17"/>
      <c r="F787" s="5"/>
      <c r="G787" s="43"/>
      <c r="H787" s="5"/>
    </row>
    <row r="788">
      <c r="E788" s="17"/>
      <c r="F788" s="5"/>
      <c r="G788" s="43"/>
      <c r="H788" s="5"/>
    </row>
    <row r="789">
      <c r="E789" s="17"/>
      <c r="F789" s="5"/>
      <c r="G789" s="43"/>
      <c r="H789" s="5"/>
    </row>
    <row r="790">
      <c r="E790" s="17"/>
      <c r="F790" s="5"/>
      <c r="G790" s="43"/>
      <c r="H790" s="5"/>
    </row>
    <row r="791">
      <c r="E791" s="17"/>
      <c r="F791" s="5"/>
      <c r="G791" s="43"/>
      <c r="H791" s="5"/>
    </row>
    <row r="792">
      <c r="E792" s="17"/>
      <c r="F792" s="5"/>
      <c r="G792" s="43"/>
      <c r="H792" s="5"/>
    </row>
    <row r="793">
      <c r="E793" s="17"/>
      <c r="F793" s="5"/>
      <c r="G793" s="43"/>
      <c r="H793" s="5"/>
    </row>
    <row r="794">
      <c r="E794" s="17"/>
      <c r="F794" s="5"/>
      <c r="G794" s="43"/>
      <c r="H794" s="5"/>
    </row>
    <row r="795">
      <c r="E795" s="17"/>
      <c r="F795" s="5"/>
      <c r="G795" s="43"/>
      <c r="H795" s="5"/>
    </row>
    <row r="796">
      <c r="E796" s="17"/>
      <c r="F796" s="5"/>
      <c r="G796" s="43"/>
      <c r="H796" s="5"/>
    </row>
    <row r="797">
      <c r="E797" s="17"/>
      <c r="F797" s="5"/>
      <c r="G797" s="43"/>
      <c r="H797" s="5"/>
    </row>
    <row r="798">
      <c r="E798" s="17"/>
      <c r="F798" s="5"/>
      <c r="G798" s="43"/>
      <c r="H798" s="5"/>
    </row>
    <row r="799">
      <c r="E799" s="17"/>
      <c r="F799" s="5"/>
      <c r="G799" s="43"/>
      <c r="H799" s="5"/>
    </row>
    <row r="800">
      <c r="E800" s="17"/>
      <c r="F800" s="5"/>
      <c r="G800" s="43"/>
      <c r="H800" s="5"/>
    </row>
    <row r="801">
      <c r="E801" s="17"/>
      <c r="F801" s="5"/>
      <c r="G801" s="43"/>
      <c r="H801" s="5"/>
    </row>
    <row r="802">
      <c r="E802" s="17"/>
      <c r="F802" s="5"/>
      <c r="G802" s="43"/>
      <c r="H802" s="5"/>
    </row>
    <row r="803">
      <c r="E803" s="17"/>
      <c r="F803" s="5"/>
      <c r="G803" s="43"/>
      <c r="H803" s="5"/>
    </row>
    <row r="804">
      <c r="E804" s="17"/>
      <c r="F804" s="5"/>
      <c r="G804" s="43"/>
      <c r="H804" s="5"/>
    </row>
    <row r="805">
      <c r="E805" s="17"/>
      <c r="F805" s="5"/>
      <c r="G805" s="43"/>
      <c r="H805" s="5"/>
    </row>
    <row r="806">
      <c r="E806" s="17"/>
      <c r="F806" s="5"/>
      <c r="G806" s="43"/>
      <c r="H806" s="5"/>
    </row>
    <row r="807">
      <c r="E807" s="17"/>
      <c r="F807" s="5"/>
      <c r="G807" s="43"/>
      <c r="H807" s="5"/>
    </row>
    <row r="808">
      <c r="E808" s="17"/>
      <c r="F808" s="5"/>
      <c r="G808" s="43"/>
      <c r="H808" s="5"/>
    </row>
    <row r="809">
      <c r="E809" s="17"/>
      <c r="F809" s="5"/>
      <c r="G809" s="43"/>
      <c r="H809" s="5"/>
    </row>
    <row r="810">
      <c r="E810" s="17"/>
      <c r="F810" s="5"/>
      <c r="G810" s="43"/>
      <c r="H810" s="5"/>
    </row>
    <row r="811">
      <c r="E811" s="17"/>
      <c r="F811" s="5"/>
      <c r="G811" s="43"/>
      <c r="H811" s="5"/>
    </row>
    <row r="812">
      <c r="E812" s="17"/>
      <c r="F812" s="5"/>
      <c r="G812" s="43"/>
      <c r="H812" s="5"/>
    </row>
    <row r="813">
      <c r="E813" s="17"/>
      <c r="F813" s="5"/>
      <c r="G813" s="43"/>
      <c r="H813" s="5"/>
    </row>
    <row r="814">
      <c r="E814" s="17"/>
      <c r="F814" s="5"/>
      <c r="G814" s="43"/>
      <c r="H814" s="5"/>
    </row>
    <row r="815">
      <c r="E815" s="17"/>
      <c r="F815" s="5"/>
      <c r="G815" s="43"/>
      <c r="H815" s="5"/>
    </row>
    <row r="816">
      <c r="E816" s="17"/>
      <c r="F816" s="5"/>
      <c r="G816" s="43"/>
      <c r="H816" s="5"/>
    </row>
    <row r="817">
      <c r="E817" s="17"/>
      <c r="F817" s="5"/>
      <c r="G817" s="43"/>
      <c r="H817" s="5"/>
    </row>
    <row r="818">
      <c r="E818" s="17"/>
      <c r="F818" s="5"/>
      <c r="G818" s="43"/>
      <c r="H818" s="5"/>
    </row>
    <row r="819">
      <c r="E819" s="17"/>
      <c r="F819" s="5"/>
      <c r="G819" s="43"/>
      <c r="H819" s="5"/>
    </row>
    <row r="820">
      <c r="E820" s="17"/>
      <c r="F820" s="5"/>
      <c r="G820" s="43"/>
      <c r="H820" s="5"/>
    </row>
    <row r="821">
      <c r="E821" s="17"/>
      <c r="F821" s="5"/>
      <c r="G821" s="43"/>
      <c r="H821" s="5"/>
    </row>
    <row r="822">
      <c r="E822" s="17"/>
      <c r="F822" s="5"/>
      <c r="G822" s="43"/>
      <c r="H822" s="5"/>
    </row>
    <row r="823">
      <c r="E823" s="17"/>
      <c r="F823" s="5"/>
      <c r="G823" s="43"/>
      <c r="H823" s="5"/>
    </row>
    <row r="824">
      <c r="E824" s="17"/>
      <c r="F824" s="5"/>
      <c r="G824" s="43"/>
      <c r="H824" s="5"/>
    </row>
    <row r="825">
      <c r="E825" s="17"/>
      <c r="F825" s="5"/>
      <c r="G825" s="43"/>
      <c r="H825" s="5"/>
    </row>
    <row r="826">
      <c r="E826" s="17"/>
      <c r="F826" s="5"/>
      <c r="G826" s="43"/>
      <c r="H826" s="5"/>
    </row>
    <row r="827">
      <c r="E827" s="17"/>
      <c r="F827" s="5"/>
      <c r="G827" s="43"/>
      <c r="H827" s="5"/>
    </row>
    <row r="828">
      <c r="E828" s="17"/>
      <c r="F828" s="5"/>
      <c r="G828" s="43"/>
      <c r="H828" s="5"/>
    </row>
    <row r="829">
      <c r="E829" s="17"/>
      <c r="F829" s="5"/>
      <c r="G829" s="43"/>
      <c r="H829" s="5"/>
    </row>
    <row r="830">
      <c r="E830" s="17"/>
      <c r="F830" s="5"/>
      <c r="G830" s="43"/>
      <c r="H830" s="5"/>
    </row>
    <row r="831">
      <c r="E831" s="17"/>
      <c r="F831" s="5"/>
      <c r="G831" s="43"/>
      <c r="H831" s="5"/>
    </row>
    <row r="832">
      <c r="E832" s="17"/>
      <c r="F832" s="5"/>
      <c r="G832" s="43"/>
      <c r="H832" s="5"/>
    </row>
    <row r="833">
      <c r="E833" s="17"/>
      <c r="F833" s="5"/>
      <c r="G833" s="43"/>
      <c r="H833" s="5"/>
    </row>
    <row r="834">
      <c r="E834" s="17"/>
      <c r="F834" s="5"/>
      <c r="G834" s="43"/>
      <c r="H834" s="5"/>
    </row>
    <row r="835">
      <c r="E835" s="17"/>
      <c r="F835" s="5"/>
      <c r="G835" s="43"/>
      <c r="H835" s="5"/>
    </row>
    <row r="836">
      <c r="E836" s="17"/>
      <c r="F836" s="5"/>
      <c r="G836" s="43"/>
      <c r="H836" s="5"/>
    </row>
    <row r="837">
      <c r="E837" s="17"/>
      <c r="F837" s="5"/>
      <c r="G837" s="43"/>
      <c r="H837" s="5"/>
    </row>
    <row r="838">
      <c r="E838" s="17"/>
      <c r="F838" s="5"/>
      <c r="G838" s="43"/>
      <c r="H838" s="5"/>
    </row>
    <row r="839">
      <c r="E839" s="17"/>
      <c r="F839" s="5"/>
      <c r="G839" s="43"/>
      <c r="H839" s="5"/>
    </row>
    <row r="840">
      <c r="E840" s="17"/>
      <c r="F840" s="5"/>
      <c r="G840" s="43"/>
      <c r="H840" s="5"/>
    </row>
    <row r="841">
      <c r="E841" s="17"/>
      <c r="F841" s="5"/>
      <c r="G841" s="43"/>
      <c r="H841" s="5"/>
    </row>
    <row r="842">
      <c r="E842" s="17"/>
      <c r="F842" s="5"/>
      <c r="G842" s="43"/>
      <c r="H842" s="5"/>
    </row>
    <row r="843">
      <c r="E843" s="17"/>
      <c r="F843" s="5"/>
      <c r="G843" s="43"/>
      <c r="H843" s="5"/>
    </row>
    <row r="844">
      <c r="E844" s="17"/>
      <c r="F844" s="5"/>
      <c r="G844" s="43"/>
      <c r="H844" s="5"/>
    </row>
    <row r="845">
      <c r="E845" s="17"/>
      <c r="F845" s="5"/>
      <c r="G845" s="43"/>
      <c r="H845" s="5"/>
    </row>
    <row r="846">
      <c r="E846" s="17"/>
      <c r="F846" s="5"/>
      <c r="G846" s="43"/>
      <c r="H846" s="5"/>
    </row>
    <row r="847">
      <c r="E847" s="17"/>
      <c r="F847" s="5"/>
      <c r="G847" s="43"/>
      <c r="H847" s="5"/>
    </row>
    <row r="848">
      <c r="E848" s="17"/>
      <c r="F848" s="5"/>
      <c r="G848" s="43"/>
      <c r="H848" s="5"/>
    </row>
    <row r="849">
      <c r="E849" s="17"/>
      <c r="F849" s="5"/>
      <c r="G849" s="43"/>
      <c r="H849" s="5"/>
    </row>
    <row r="850">
      <c r="E850" s="17"/>
      <c r="F850" s="5"/>
      <c r="G850" s="43"/>
      <c r="H850" s="5"/>
    </row>
    <row r="851">
      <c r="E851" s="17"/>
      <c r="F851" s="5"/>
      <c r="G851" s="43"/>
      <c r="H851" s="5"/>
    </row>
    <row r="852">
      <c r="E852" s="17"/>
      <c r="F852" s="5"/>
      <c r="G852" s="43"/>
      <c r="H852" s="5"/>
    </row>
    <row r="853">
      <c r="E853" s="17"/>
      <c r="F853" s="5"/>
      <c r="G853" s="43"/>
      <c r="H853" s="5"/>
    </row>
    <row r="854">
      <c r="E854" s="17"/>
      <c r="F854" s="5"/>
      <c r="G854" s="43"/>
      <c r="H854" s="5"/>
    </row>
    <row r="855">
      <c r="E855" s="17"/>
      <c r="F855" s="5"/>
      <c r="G855" s="43"/>
      <c r="H855" s="5"/>
    </row>
    <row r="856">
      <c r="E856" s="17"/>
      <c r="F856" s="5"/>
      <c r="G856" s="43"/>
      <c r="H856" s="5"/>
    </row>
    <row r="857">
      <c r="E857" s="17"/>
      <c r="F857" s="5"/>
      <c r="G857" s="43"/>
      <c r="H857" s="5"/>
    </row>
    <row r="858">
      <c r="E858" s="17"/>
      <c r="F858" s="5"/>
      <c r="G858" s="43"/>
      <c r="H858" s="5"/>
    </row>
    <row r="859">
      <c r="E859" s="17"/>
      <c r="F859" s="5"/>
      <c r="G859" s="43"/>
      <c r="H859" s="5"/>
    </row>
    <row r="860">
      <c r="E860" s="17"/>
      <c r="F860" s="5"/>
      <c r="G860" s="43"/>
      <c r="H860" s="5"/>
    </row>
    <row r="861">
      <c r="E861" s="17"/>
      <c r="F861" s="5"/>
      <c r="G861" s="43"/>
      <c r="H861" s="5"/>
    </row>
    <row r="862">
      <c r="E862" s="17"/>
      <c r="F862" s="5"/>
      <c r="G862" s="43"/>
      <c r="H862" s="5"/>
    </row>
    <row r="863">
      <c r="E863" s="17"/>
      <c r="F863" s="5"/>
      <c r="G863" s="43"/>
      <c r="H863" s="5"/>
    </row>
    <row r="864">
      <c r="E864" s="17"/>
      <c r="F864" s="5"/>
      <c r="G864" s="43"/>
      <c r="H864" s="5"/>
    </row>
    <row r="865">
      <c r="E865" s="17"/>
      <c r="F865" s="5"/>
      <c r="G865" s="43"/>
      <c r="H865" s="5"/>
    </row>
    <row r="866">
      <c r="E866" s="17"/>
      <c r="F866" s="5"/>
      <c r="G866" s="43"/>
      <c r="H866" s="5"/>
    </row>
    <row r="867">
      <c r="E867" s="17"/>
      <c r="F867" s="5"/>
      <c r="G867" s="43"/>
      <c r="H867" s="5"/>
    </row>
    <row r="868">
      <c r="E868" s="17"/>
      <c r="F868" s="5"/>
      <c r="G868" s="43"/>
      <c r="H868" s="5"/>
    </row>
    <row r="869">
      <c r="E869" s="17"/>
      <c r="F869" s="5"/>
      <c r="G869" s="43"/>
      <c r="H869" s="5"/>
    </row>
    <row r="870">
      <c r="E870" s="17"/>
      <c r="F870" s="5"/>
      <c r="G870" s="43"/>
      <c r="H870" s="5"/>
    </row>
    <row r="871">
      <c r="E871" s="17"/>
      <c r="F871" s="5"/>
      <c r="G871" s="43"/>
      <c r="H871" s="5"/>
    </row>
    <row r="872">
      <c r="E872" s="17"/>
      <c r="F872" s="5"/>
      <c r="G872" s="43"/>
      <c r="H872" s="5"/>
    </row>
    <row r="873">
      <c r="E873" s="17"/>
      <c r="F873" s="5"/>
      <c r="G873" s="43"/>
      <c r="H873" s="5"/>
    </row>
    <row r="874">
      <c r="E874" s="17"/>
      <c r="F874" s="5"/>
      <c r="G874" s="43"/>
      <c r="H874" s="5"/>
    </row>
    <row r="875">
      <c r="E875" s="17"/>
      <c r="F875" s="5"/>
      <c r="G875" s="43"/>
      <c r="H875" s="5"/>
    </row>
    <row r="876">
      <c r="E876" s="17"/>
      <c r="F876" s="5"/>
      <c r="G876" s="43"/>
      <c r="H876" s="5"/>
    </row>
    <row r="877">
      <c r="E877" s="17"/>
      <c r="F877" s="5"/>
      <c r="G877" s="43"/>
      <c r="H877" s="5"/>
    </row>
    <row r="878">
      <c r="E878" s="17"/>
      <c r="F878" s="5"/>
      <c r="G878" s="43"/>
      <c r="H878" s="5"/>
    </row>
    <row r="879">
      <c r="E879" s="17"/>
      <c r="F879" s="5"/>
      <c r="G879" s="43"/>
      <c r="H879" s="5"/>
    </row>
    <row r="880">
      <c r="E880" s="17"/>
      <c r="F880" s="5"/>
      <c r="G880" s="43"/>
      <c r="H880" s="5"/>
    </row>
    <row r="881">
      <c r="E881" s="17"/>
      <c r="F881" s="5"/>
      <c r="G881" s="43"/>
      <c r="H881" s="5"/>
    </row>
    <row r="882">
      <c r="E882" s="17"/>
      <c r="F882" s="5"/>
      <c r="G882" s="43"/>
      <c r="H882" s="5"/>
    </row>
    <row r="883">
      <c r="E883" s="17"/>
      <c r="F883" s="5"/>
      <c r="G883" s="43"/>
      <c r="H883" s="5"/>
    </row>
    <row r="884">
      <c r="E884" s="17"/>
      <c r="F884" s="5"/>
      <c r="G884" s="43"/>
      <c r="H884" s="5"/>
    </row>
    <row r="885">
      <c r="E885" s="17"/>
      <c r="F885" s="5"/>
      <c r="G885" s="43"/>
      <c r="H885" s="5"/>
    </row>
    <row r="886">
      <c r="E886" s="17"/>
      <c r="F886" s="5"/>
      <c r="G886" s="43"/>
      <c r="H886" s="5"/>
    </row>
    <row r="887">
      <c r="E887" s="17"/>
      <c r="F887" s="5"/>
      <c r="G887" s="43"/>
      <c r="H887" s="5"/>
    </row>
    <row r="888">
      <c r="E888" s="17"/>
      <c r="F888" s="5"/>
      <c r="G888" s="43"/>
      <c r="H888" s="5"/>
    </row>
    <row r="889">
      <c r="E889" s="17"/>
      <c r="F889" s="5"/>
      <c r="G889" s="43"/>
      <c r="H889" s="5"/>
    </row>
    <row r="890">
      <c r="E890" s="17"/>
      <c r="F890" s="5"/>
      <c r="G890" s="43"/>
      <c r="H890" s="5"/>
    </row>
    <row r="891">
      <c r="E891" s="17"/>
      <c r="F891" s="5"/>
      <c r="G891" s="43"/>
      <c r="H891" s="5"/>
    </row>
    <row r="892">
      <c r="E892" s="17"/>
      <c r="F892" s="5"/>
      <c r="G892" s="43"/>
      <c r="H892" s="5"/>
    </row>
    <row r="893">
      <c r="E893" s="17"/>
      <c r="F893" s="5"/>
      <c r="G893" s="43"/>
      <c r="H893" s="5"/>
    </row>
    <row r="894">
      <c r="E894" s="17"/>
      <c r="F894" s="5"/>
      <c r="G894" s="43"/>
      <c r="H894" s="5"/>
    </row>
    <row r="895">
      <c r="E895" s="17"/>
      <c r="F895" s="5"/>
      <c r="G895" s="43"/>
      <c r="H895" s="5"/>
    </row>
    <row r="896">
      <c r="E896" s="17"/>
      <c r="F896" s="5"/>
      <c r="G896" s="43"/>
      <c r="H896" s="5"/>
    </row>
    <row r="897">
      <c r="E897" s="17"/>
      <c r="F897" s="5"/>
      <c r="G897" s="43"/>
      <c r="H897" s="5"/>
    </row>
    <row r="898">
      <c r="E898" s="17"/>
      <c r="F898" s="5"/>
      <c r="G898" s="43"/>
      <c r="H898" s="5"/>
    </row>
    <row r="899">
      <c r="E899" s="17"/>
      <c r="F899" s="5"/>
      <c r="G899" s="43"/>
      <c r="H899" s="5"/>
    </row>
    <row r="900">
      <c r="E900" s="17"/>
      <c r="F900" s="5"/>
      <c r="G900" s="43"/>
      <c r="H900" s="5"/>
    </row>
    <row r="901">
      <c r="E901" s="17"/>
      <c r="F901" s="5"/>
      <c r="G901" s="43"/>
      <c r="H901" s="5"/>
    </row>
    <row r="902">
      <c r="E902" s="17"/>
      <c r="F902" s="5"/>
      <c r="G902" s="43"/>
      <c r="H902" s="5"/>
    </row>
    <row r="903">
      <c r="E903" s="17"/>
      <c r="F903" s="5"/>
      <c r="G903" s="43"/>
      <c r="H903" s="5"/>
    </row>
    <row r="904">
      <c r="E904" s="17"/>
      <c r="F904" s="5"/>
      <c r="G904" s="43"/>
      <c r="H904" s="5"/>
    </row>
    <row r="905">
      <c r="E905" s="17"/>
      <c r="F905" s="5"/>
      <c r="G905" s="43"/>
      <c r="H905" s="5"/>
    </row>
    <row r="906">
      <c r="E906" s="17"/>
      <c r="F906" s="5"/>
      <c r="G906" s="43"/>
      <c r="H906" s="5"/>
    </row>
    <row r="907">
      <c r="E907" s="17"/>
      <c r="F907" s="5"/>
      <c r="G907" s="43"/>
      <c r="H907" s="5"/>
    </row>
    <row r="908">
      <c r="E908" s="17"/>
      <c r="F908" s="5"/>
      <c r="G908" s="43"/>
      <c r="H908" s="5"/>
    </row>
    <row r="909">
      <c r="E909" s="17"/>
      <c r="F909" s="5"/>
      <c r="G909" s="43"/>
      <c r="H909" s="5"/>
    </row>
    <row r="910">
      <c r="E910" s="17"/>
      <c r="F910" s="5"/>
      <c r="G910" s="43"/>
      <c r="H910" s="5"/>
    </row>
    <row r="911">
      <c r="E911" s="17"/>
      <c r="F911" s="5"/>
      <c r="G911" s="43"/>
      <c r="H911" s="5"/>
    </row>
    <row r="912">
      <c r="E912" s="17"/>
      <c r="F912" s="5"/>
      <c r="G912" s="43"/>
      <c r="H912" s="5"/>
    </row>
    <row r="913">
      <c r="E913" s="17"/>
      <c r="F913" s="5"/>
      <c r="G913" s="43"/>
      <c r="H913" s="5"/>
    </row>
    <row r="914">
      <c r="E914" s="17"/>
      <c r="F914" s="5"/>
      <c r="G914" s="43"/>
      <c r="H914" s="5"/>
    </row>
    <row r="915">
      <c r="E915" s="17"/>
      <c r="F915" s="5"/>
      <c r="G915" s="43"/>
      <c r="H915" s="5"/>
    </row>
    <row r="916">
      <c r="E916" s="17"/>
      <c r="F916" s="5"/>
      <c r="G916" s="43"/>
      <c r="H916" s="5"/>
    </row>
    <row r="917">
      <c r="E917" s="17"/>
      <c r="F917" s="5"/>
      <c r="G917" s="43"/>
      <c r="H917" s="5"/>
    </row>
    <row r="918">
      <c r="E918" s="17"/>
      <c r="F918" s="5"/>
      <c r="G918" s="43"/>
      <c r="H918" s="5"/>
    </row>
    <row r="919">
      <c r="E919" s="17"/>
      <c r="F919" s="5"/>
      <c r="G919" s="43"/>
      <c r="H919" s="5"/>
    </row>
    <row r="920">
      <c r="E920" s="17"/>
      <c r="F920" s="5"/>
      <c r="G920" s="43"/>
      <c r="H920" s="5"/>
    </row>
    <row r="921">
      <c r="E921" s="17"/>
      <c r="F921" s="5"/>
      <c r="G921" s="43"/>
      <c r="H921" s="5"/>
    </row>
    <row r="922">
      <c r="E922" s="17"/>
      <c r="F922" s="5"/>
      <c r="G922" s="43"/>
      <c r="H922" s="5"/>
    </row>
    <row r="923">
      <c r="E923" s="17"/>
      <c r="F923" s="5"/>
      <c r="G923" s="43"/>
      <c r="H923" s="5"/>
    </row>
    <row r="924">
      <c r="E924" s="17"/>
      <c r="F924" s="5"/>
      <c r="G924" s="43"/>
      <c r="H924" s="5"/>
    </row>
    <row r="925">
      <c r="E925" s="17"/>
      <c r="F925" s="5"/>
      <c r="G925" s="43"/>
      <c r="H925" s="5"/>
    </row>
    <row r="926">
      <c r="E926" s="17"/>
      <c r="F926" s="5"/>
      <c r="G926" s="43"/>
      <c r="H926" s="5"/>
    </row>
    <row r="927">
      <c r="E927" s="17"/>
      <c r="F927" s="5"/>
      <c r="G927" s="43"/>
      <c r="H927" s="5"/>
    </row>
  </sheetData>
  <mergeCells count="1">
    <mergeCell ref="A1:E1"/>
  </mergeCells>
  <conditionalFormatting sqref="F1:F8 B2:E28 G2:G8 F10:G20 F23:G28">
    <cfRule type="containsBlanks" dxfId="0" priority="1">
      <formula>LEN(TRIM(F1))=0</formula>
    </cfRule>
  </conditionalFormatting>
  <hyperlinks>
    <hyperlink r:id="rId1" ref="F3"/>
    <hyperlink r:id="rId2" ref="F4"/>
    <hyperlink r:id="rId3" ref="F5"/>
    <hyperlink r:id="rId4" ref="F6"/>
    <hyperlink r:id="rId5" ref="H6"/>
    <hyperlink r:id="rId6" ref="F7"/>
    <hyperlink r:id="rId7" ref="H7"/>
    <hyperlink r:id="rId8" ref="F8"/>
    <hyperlink r:id="rId9" ref="F9"/>
    <hyperlink r:id="rId10" ref="F10"/>
    <hyperlink r:id="rId11" ref="F11"/>
    <hyperlink r:id="rId12" ref="F12"/>
    <hyperlink r:id="rId13" ref="F13"/>
    <hyperlink r:id="rId14" ref="F14"/>
    <hyperlink r:id="rId15" ref="F15"/>
    <hyperlink r:id="rId16" ref="F16"/>
    <hyperlink r:id="rId17" ref="F18"/>
    <hyperlink r:id="rId18" ref="F19"/>
    <hyperlink r:id="rId19" ref="F21"/>
    <hyperlink r:id="rId20" ref="F22"/>
    <hyperlink r:id="rId21" ref="F23"/>
    <hyperlink r:id="rId22" ref="F24"/>
    <hyperlink r:id="rId23" ref="F25"/>
    <hyperlink r:id="rId24" ref="F26"/>
    <hyperlink r:id="rId25" ref="F27"/>
    <hyperlink r:id="rId26" ref="F28"/>
  </hyperlinks>
  <drawing r:id="rId27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86"/>
    <col customWidth="1" min="4" max="4" width="10.43"/>
  </cols>
  <sheetData>
    <row r="1">
      <c r="A1" s="24" t="s">
        <v>35</v>
      </c>
      <c r="B1" s="24" t="s">
        <v>1</v>
      </c>
      <c r="C1" s="24" t="s">
        <v>117</v>
      </c>
      <c r="D1" s="25" t="s">
        <v>118</v>
      </c>
      <c r="E1" s="24" t="s">
        <v>119</v>
      </c>
    </row>
    <row r="2">
      <c r="A2" s="31" t="s">
        <v>67</v>
      </c>
      <c r="B2" s="30" t="s">
        <v>7</v>
      </c>
      <c r="C2" s="32">
        <f>52083+3775</f>
        <v>55858</v>
      </c>
      <c r="D2" s="30" t="s">
        <v>120</v>
      </c>
      <c r="E2" s="39"/>
    </row>
    <row r="3">
      <c r="A3" s="30" t="s">
        <v>121</v>
      </c>
      <c r="B3" s="30" t="s">
        <v>7</v>
      </c>
      <c r="C3" s="32">
        <v>166793.0</v>
      </c>
      <c r="D3" s="30" t="s">
        <v>122</v>
      </c>
      <c r="E3" s="39"/>
    </row>
    <row r="4">
      <c r="A4" s="30" t="s">
        <v>123</v>
      </c>
      <c r="B4" s="30" t="s">
        <v>74</v>
      </c>
      <c r="C4" s="32">
        <v>14669.0</v>
      </c>
      <c r="D4" s="30" t="s">
        <v>124</v>
      </c>
      <c r="E4" s="39"/>
    </row>
    <row r="5">
      <c r="A5" s="30" t="s">
        <v>125</v>
      </c>
      <c r="B5" s="30" t="s">
        <v>74</v>
      </c>
      <c r="C5" s="32">
        <v>86000.0</v>
      </c>
      <c r="D5" s="30" t="s">
        <v>122</v>
      </c>
      <c r="E5" s="39"/>
    </row>
    <row r="6">
      <c r="A6" s="31" t="s">
        <v>88</v>
      </c>
      <c r="B6" s="30" t="s">
        <v>83</v>
      </c>
      <c r="C6" s="32">
        <v>766.792476</v>
      </c>
      <c r="D6" s="30" t="s">
        <v>126</v>
      </c>
      <c r="E6" s="39"/>
    </row>
    <row r="7">
      <c r="A7" s="31" t="s">
        <v>86</v>
      </c>
      <c r="B7" s="30" t="s">
        <v>83</v>
      </c>
      <c r="C7" s="32">
        <v>700000.0</v>
      </c>
      <c r="D7" s="30" t="s">
        <v>122</v>
      </c>
      <c r="E7" s="39"/>
    </row>
    <row r="8">
      <c r="A8" s="31" t="s">
        <v>104</v>
      </c>
      <c r="B8" s="30" t="s">
        <v>93</v>
      </c>
      <c r="C8" s="32">
        <v>674.0</v>
      </c>
      <c r="D8" s="39"/>
      <c r="E8" s="39"/>
    </row>
    <row r="9">
      <c r="A9" s="31" t="s">
        <v>94</v>
      </c>
      <c r="B9" s="30" t="s">
        <v>93</v>
      </c>
      <c r="C9" s="32">
        <v>205000.0</v>
      </c>
      <c r="D9" s="39"/>
      <c r="E9" s="39"/>
    </row>
  </sheetData>
  <conditionalFormatting sqref="A2 C2:C9 A6:A9">
    <cfRule type="containsBlanks" dxfId="0" priority="1">
      <formula>LEN(TRIM(A2))=0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0.57"/>
  </cols>
  <sheetData>
    <row r="1">
      <c r="A1" s="44" t="s">
        <v>127</v>
      </c>
      <c r="B1" s="44"/>
      <c r="C1" s="44"/>
      <c r="D1" s="44"/>
      <c r="E1" s="44"/>
      <c r="F1" s="45"/>
      <c r="G1" s="44"/>
      <c r="H1" s="44"/>
      <c r="I1" s="44"/>
      <c r="J1" s="44"/>
      <c r="K1" s="44"/>
    </row>
    <row r="2">
      <c r="A2" s="46" t="s">
        <v>128</v>
      </c>
      <c r="B2" s="46" t="s">
        <v>129</v>
      </c>
      <c r="C2" s="46" t="s">
        <v>7</v>
      </c>
      <c r="D2" s="46" t="s">
        <v>83</v>
      </c>
      <c r="E2" s="46" t="s">
        <v>130</v>
      </c>
      <c r="F2" s="47" t="s">
        <v>131</v>
      </c>
      <c r="G2" s="46" t="s">
        <v>132</v>
      </c>
      <c r="H2" s="46" t="s">
        <v>133</v>
      </c>
      <c r="I2" s="46" t="s">
        <v>134</v>
      </c>
      <c r="J2" s="46" t="s">
        <v>135</v>
      </c>
      <c r="K2" s="46" t="s">
        <v>93</v>
      </c>
    </row>
    <row r="3">
      <c r="A3" s="48" t="s">
        <v>136</v>
      </c>
      <c r="B3" s="48" t="s">
        <v>137</v>
      </c>
      <c r="C3" s="48">
        <v>73.0</v>
      </c>
      <c r="D3" s="48">
        <v>7.695</v>
      </c>
      <c r="E3" s="48">
        <v>5.754</v>
      </c>
      <c r="F3" s="49">
        <v>22.0</v>
      </c>
      <c r="G3" s="48">
        <v>3.355</v>
      </c>
      <c r="H3" s="48">
        <v>2.267</v>
      </c>
      <c r="I3" s="48">
        <v>2.313</v>
      </c>
      <c r="J3" s="48">
        <v>1.413</v>
      </c>
      <c r="K3" s="48">
        <v>21.196</v>
      </c>
    </row>
    <row r="4">
      <c r="A4" s="48" t="s">
        <v>138</v>
      </c>
      <c r="B4" s="48" t="s">
        <v>139</v>
      </c>
      <c r="C4" s="50">
        <v>100.0</v>
      </c>
      <c r="D4" s="50">
        <v>6.988</v>
      </c>
      <c r="E4" s="50">
        <v>5.703</v>
      </c>
      <c r="F4" s="51">
        <v>40.595</v>
      </c>
      <c r="G4" s="50">
        <v>4.186</v>
      </c>
      <c r="H4" s="50">
        <v>2.83</v>
      </c>
      <c r="I4" s="50">
        <v>2.876</v>
      </c>
      <c r="J4" s="50">
        <v>1.763</v>
      </c>
      <c r="K4" s="48">
        <v>17.792</v>
      </c>
    </row>
    <row r="5">
      <c r="A5" s="48" t="s">
        <v>140</v>
      </c>
      <c r="B5" s="48" t="s">
        <v>141</v>
      </c>
      <c r="C5" s="48">
        <v>80.0</v>
      </c>
      <c r="D5" s="48">
        <v>2.795</v>
      </c>
      <c r="E5" s="48">
        <v>2.281</v>
      </c>
      <c r="F5" s="49">
        <v>0.0</v>
      </c>
      <c r="G5" s="48">
        <v>837.0</v>
      </c>
      <c r="H5" s="48">
        <v>566.0</v>
      </c>
      <c r="I5" s="48">
        <v>575.0</v>
      </c>
      <c r="J5" s="48">
        <v>353.0</v>
      </c>
      <c r="K5" s="48">
        <v>25327.0</v>
      </c>
    </row>
    <row r="6">
      <c r="A6" s="48" t="s">
        <v>142</v>
      </c>
      <c r="B6" s="48" t="s">
        <v>143</v>
      </c>
      <c r="C6" s="50">
        <v>27.5</v>
      </c>
      <c r="D6" s="50">
        <v>1.922</v>
      </c>
      <c r="E6" s="50">
        <v>1.568</v>
      </c>
      <c r="F6" s="51">
        <v>0.0</v>
      </c>
      <c r="G6" s="50">
        <v>1.151</v>
      </c>
      <c r="H6" s="50">
        <v>778.0</v>
      </c>
      <c r="I6" s="50">
        <v>791.0</v>
      </c>
      <c r="J6" s="50">
        <v>485.0</v>
      </c>
      <c r="K6" s="52"/>
    </row>
    <row r="7">
      <c r="A7" s="48" t="s">
        <v>144</v>
      </c>
      <c r="B7" s="48" t="s">
        <v>145</v>
      </c>
      <c r="C7" s="48">
        <v>386.0</v>
      </c>
      <c r="D7" s="48">
        <v>26.975</v>
      </c>
      <c r="E7" s="48">
        <v>22.015</v>
      </c>
      <c r="F7" s="49">
        <v>0.0</v>
      </c>
      <c r="G7" s="48">
        <v>16.158</v>
      </c>
      <c r="H7" s="48">
        <v>10.922</v>
      </c>
      <c r="I7" s="48">
        <v>11.1</v>
      </c>
      <c r="J7" s="48">
        <v>6.807</v>
      </c>
      <c r="K7" s="52"/>
    </row>
    <row r="8">
      <c r="A8" s="48" t="s">
        <v>146</v>
      </c>
      <c r="B8" s="48" t="s">
        <v>147</v>
      </c>
      <c r="C8" s="50">
        <v>433.511</v>
      </c>
      <c r="D8" s="50">
        <v>30.296</v>
      </c>
      <c r="E8" s="50">
        <v>26.46</v>
      </c>
      <c r="F8" s="51">
        <v>0.0</v>
      </c>
      <c r="G8" s="50">
        <v>19.421</v>
      </c>
      <c r="H8" s="50">
        <v>13.127</v>
      </c>
      <c r="I8" s="50">
        <v>13.341</v>
      </c>
      <c r="J8" s="50">
        <v>8.181</v>
      </c>
      <c r="K8" s="48">
        <v>44.968</v>
      </c>
    </row>
    <row r="9">
      <c r="A9" s="48" t="s">
        <v>148</v>
      </c>
      <c r="B9" s="48" t="s">
        <v>149</v>
      </c>
      <c r="C9" s="48">
        <v>80.0</v>
      </c>
      <c r="D9" s="48">
        <v>5.591</v>
      </c>
      <c r="E9" s="48">
        <v>4.563</v>
      </c>
      <c r="F9" s="49">
        <v>32.0</v>
      </c>
      <c r="G9" s="48">
        <v>3.349</v>
      </c>
      <c r="H9" s="48">
        <v>2.264</v>
      </c>
      <c r="I9" s="48">
        <v>2.3</v>
      </c>
      <c r="J9" s="48">
        <v>1.411</v>
      </c>
      <c r="K9" s="48">
        <v>48.108</v>
      </c>
    </row>
    <row r="10">
      <c r="A10" s="48" t="s">
        <v>150</v>
      </c>
      <c r="B10" s="48" t="s">
        <v>151</v>
      </c>
      <c r="C10" s="50">
        <v>324.0</v>
      </c>
      <c r="D10" s="50">
        <v>22.642</v>
      </c>
      <c r="E10" s="50">
        <v>18.479</v>
      </c>
      <c r="F10" s="51">
        <v>35.0</v>
      </c>
      <c r="G10" s="50">
        <v>13.563</v>
      </c>
      <c r="H10" s="50">
        <v>9.168</v>
      </c>
      <c r="I10" s="50">
        <v>9.317</v>
      </c>
      <c r="J10" s="50">
        <v>5.714</v>
      </c>
      <c r="K10" s="48">
        <v>113.39</v>
      </c>
    </row>
    <row r="11">
      <c r="A11" s="48" t="s">
        <v>152</v>
      </c>
      <c r="B11" s="48" t="s">
        <v>153</v>
      </c>
      <c r="C11" s="48" t="s">
        <v>154</v>
      </c>
      <c r="D11" s="48">
        <v>92.247</v>
      </c>
      <c r="E11" s="48">
        <v>75.284</v>
      </c>
      <c r="F11" s="49">
        <v>0.0</v>
      </c>
      <c r="G11" s="48">
        <v>55.256</v>
      </c>
      <c r="H11" s="48">
        <v>37.35</v>
      </c>
      <c r="I11" s="48">
        <v>37.957</v>
      </c>
      <c r="J11" s="48">
        <v>23.278</v>
      </c>
      <c r="K11" s="52"/>
    </row>
    <row r="12">
      <c r="A12" s="46" t="s">
        <v>155</v>
      </c>
      <c r="B12" s="53"/>
      <c r="C12" s="46" t="s">
        <v>156</v>
      </c>
      <c r="D12" s="46">
        <v>197.151</v>
      </c>
      <c r="E12" s="46">
        <v>162.107</v>
      </c>
      <c r="F12" s="46">
        <v>129.595</v>
      </c>
      <c r="G12" s="46">
        <v>117.276</v>
      </c>
      <c r="H12" s="46">
        <v>79.272</v>
      </c>
      <c r="I12" s="46">
        <v>80.57</v>
      </c>
      <c r="J12" s="46">
        <v>49.405</v>
      </c>
      <c r="K12" s="46">
        <v>270.781</v>
      </c>
    </row>
    <row r="1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>
      <c r="A15" s="46" t="s">
        <v>128</v>
      </c>
      <c r="B15" s="46" t="s">
        <v>129</v>
      </c>
      <c r="C15" s="46" t="s">
        <v>7</v>
      </c>
      <c r="D15" s="46" t="s">
        <v>83</v>
      </c>
      <c r="E15" s="46" t="s">
        <v>130</v>
      </c>
      <c r="F15" s="47" t="s">
        <v>131</v>
      </c>
      <c r="G15" s="46" t="s">
        <v>132</v>
      </c>
      <c r="H15" s="46" t="s">
        <v>133</v>
      </c>
      <c r="I15" s="46" t="s">
        <v>134</v>
      </c>
      <c r="J15" s="46" t="s">
        <v>135</v>
      </c>
      <c r="K15" s="46" t="s">
        <v>93</v>
      </c>
    </row>
    <row r="16">
      <c r="A16" s="48" t="s">
        <v>136</v>
      </c>
      <c r="B16" s="48" t="s">
        <v>157</v>
      </c>
      <c r="C16" s="48">
        <v>73.0</v>
      </c>
      <c r="D16" s="48">
        <v>7.695</v>
      </c>
      <c r="E16" s="48">
        <v>5.754</v>
      </c>
      <c r="F16" s="49">
        <v>22.0</v>
      </c>
      <c r="G16" s="48">
        <v>3.355</v>
      </c>
      <c r="H16" s="48">
        <v>2.267</v>
      </c>
      <c r="I16" s="48">
        <v>2.313</v>
      </c>
      <c r="J16" s="48">
        <v>1.413</v>
      </c>
      <c r="K16" s="48">
        <v>21.196</v>
      </c>
    </row>
    <row r="17">
      <c r="A17" s="48" t="s">
        <v>138</v>
      </c>
      <c r="B17" s="48" t="s">
        <v>158</v>
      </c>
      <c r="C17" s="50">
        <v>100.0</v>
      </c>
      <c r="D17" s="50">
        <v>6.988</v>
      </c>
      <c r="E17" s="50">
        <v>5.703</v>
      </c>
      <c r="F17" s="51">
        <v>40.595</v>
      </c>
      <c r="G17" s="50">
        <v>4.186</v>
      </c>
      <c r="H17" s="50">
        <v>2.83</v>
      </c>
      <c r="I17" s="50">
        <v>2.876</v>
      </c>
      <c r="J17" s="50">
        <v>1.763</v>
      </c>
      <c r="K17" s="48">
        <v>17.792</v>
      </c>
    </row>
    <row r="18">
      <c r="A18" s="48" t="s">
        <v>140</v>
      </c>
      <c r="B18" s="48" t="s">
        <v>159</v>
      </c>
      <c r="C18" s="48">
        <v>80.0</v>
      </c>
      <c r="D18" s="48">
        <v>2.795</v>
      </c>
      <c r="E18" s="48">
        <v>2.281</v>
      </c>
      <c r="F18" s="49">
        <v>0.0</v>
      </c>
      <c r="G18" s="48">
        <v>837.0</v>
      </c>
      <c r="H18" s="48">
        <v>566.0</v>
      </c>
      <c r="I18" s="48">
        <v>575.0</v>
      </c>
      <c r="J18" s="48">
        <v>353.0</v>
      </c>
      <c r="K18" s="48">
        <v>25327.0</v>
      </c>
    </row>
    <row r="19">
      <c r="A19" s="48" t="s">
        <v>142</v>
      </c>
      <c r="B19" s="48" t="s">
        <v>160</v>
      </c>
      <c r="C19" s="50">
        <v>27.5</v>
      </c>
      <c r="D19" s="50">
        <v>1.922</v>
      </c>
      <c r="E19" s="50">
        <v>1.568</v>
      </c>
      <c r="F19" s="51">
        <v>0.0</v>
      </c>
      <c r="G19" s="50">
        <v>1.151</v>
      </c>
      <c r="H19" s="50">
        <v>778.0</v>
      </c>
      <c r="I19" s="50">
        <v>791.0</v>
      </c>
      <c r="J19" s="50">
        <v>485.0</v>
      </c>
      <c r="K19" s="52"/>
    </row>
    <row r="20">
      <c r="A20" s="48" t="s">
        <v>144</v>
      </c>
      <c r="B20" s="48" t="s">
        <v>161</v>
      </c>
      <c r="C20" s="48">
        <v>386.0</v>
      </c>
      <c r="D20" s="48">
        <v>26.975</v>
      </c>
      <c r="E20" s="48">
        <v>22.015</v>
      </c>
      <c r="F20" s="49">
        <v>0.0</v>
      </c>
      <c r="G20" s="48">
        <v>16.158</v>
      </c>
      <c r="H20" s="48">
        <v>10.922</v>
      </c>
      <c r="I20" s="48">
        <v>11.1</v>
      </c>
      <c r="J20" s="48">
        <v>6.807</v>
      </c>
      <c r="K20" s="52"/>
    </row>
    <row r="21">
      <c r="A21" s="48" t="s">
        <v>146</v>
      </c>
      <c r="B21" s="48" t="s">
        <v>162</v>
      </c>
      <c r="C21" s="50">
        <v>433.511</v>
      </c>
      <c r="D21" s="50">
        <v>30.296</v>
      </c>
      <c r="E21" s="50">
        <v>26.46</v>
      </c>
      <c r="F21" s="51">
        <v>0.0</v>
      </c>
      <c r="G21" s="50">
        <v>19.421</v>
      </c>
      <c r="H21" s="50">
        <v>13.127</v>
      </c>
      <c r="I21" s="50">
        <v>13.341</v>
      </c>
      <c r="J21" s="50">
        <v>8.181</v>
      </c>
      <c r="K21" s="48">
        <v>44.968</v>
      </c>
    </row>
    <row r="22">
      <c r="A22" s="48" t="s">
        <v>148</v>
      </c>
      <c r="B22" s="48" t="s">
        <v>163</v>
      </c>
      <c r="C22" s="48">
        <v>80.0</v>
      </c>
      <c r="D22" s="48">
        <v>5.591</v>
      </c>
      <c r="E22" s="48">
        <v>4.563</v>
      </c>
      <c r="F22" s="49">
        <v>32.0</v>
      </c>
      <c r="G22" s="48">
        <v>3.349</v>
      </c>
      <c r="H22" s="48">
        <v>2.264</v>
      </c>
      <c r="I22" s="48">
        <v>2.3</v>
      </c>
      <c r="J22" s="48">
        <v>1.411</v>
      </c>
      <c r="K22" s="48">
        <v>48.108</v>
      </c>
    </row>
    <row r="23">
      <c r="A23" s="48" t="s">
        <v>150</v>
      </c>
      <c r="B23" s="48" t="s">
        <v>164</v>
      </c>
      <c r="C23" s="50">
        <v>324.0</v>
      </c>
      <c r="D23" s="50">
        <v>22.642</v>
      </c>
      <c r="E23" s="50">
        <v>18.479</v>
      </c>
      <c r="F23" s="51">
        <v>35.0</v>
      </c>
      <c r="G23" s="50">
        <v>13.563</v>
      </c>
      <c r="H23" s="50">
        <v>9.168</v>
      </c>
      <c r="I23" s="50">
        <v>9.317</v>
      </c>
      <c r="J23" s="50">
        <v>5.714</v>
      </c>
      <c r="K23" s="48">
        <v>113.39</v>
      </c>
    </row>
    <row r="24">
      <c r="A24" s="48" t="s">
        <v>152</v>
      </c>
      <c r="B24" s="48" t="s">
        <v>165</v>
      </c>
      <c r="C24" s="48" t="s">
        <v>154</v>
      </c>
      <c r="D24" s="48">
        <v>92.247</v>
      </c>
      <c r="E24" s="48">
        <v>75.284</v>
      </c>
      <c r="F24" s="49">
        <v>0.0</v>
      </c>
      <c r="G24" s="48">
        <v>55.256</v>
      </c>
      <c r="H24" s="48">
        <v>37.35</v>
      </c>
      <c r="I24" s="48">
        <v>37.957</v>
      </c>
      <c r="J24" s="48">
        <v>23.278</v>
      </c>
      <c r="K24" s="52"/>
    </row>
    <row r="25">
      <c r="A25" s="46" t="s">
        <v>155</v>
      </c>
      <c r="B25" s="53"/>
      <c r="C25" s="46" t="s">
        <v>156</v>
      </c>
      <c r="D25" s="46">
        <v>197.151</v>
      </c>
      <c r="E25" s="46">
        <v>162.107</v>
      </c>
      <c r="F25" s="46">
        <v>129.595</v>
      </c>
      <c r="G25" s="46">
        <v>117.276</v>
      </c>
      <c r="H25" s="46">
        <v>79.272</v>
      </c>
      <c r="I25" s="46">
        <v>80.57</v>
      </c>
      <c r="J25" s="46">
        <v>49.405</v>
      </c>
      <c r="K25" s="46">
        <v>270.781</v>
      </c>
    </row>
    <row r="26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>
      <c r="A29" s="46" t="s">
        <v>128</v>
      </c>
      <c r="B29" s="46" t="s">
        <v>129</v>
      </c>
      <c r="C29" s="46" t="s">
        <v>7</v>
      </c>
      <c r="D29" s="46" t="s">
        <v>83</v>
      </c>
      <c r="E29" s="46" t="s">
        <v>130</v>
      </c>
      <c r="F29" s="47" t="s">
        <v>131</v>
      </c>
      <c r="G29" s="46" t="s">
        <v>132</v>
      </c>
      <c r="H29" s="46" t="s">
        <v>133</v>
      </c>
      <c r="I29" s="46" t="s">
        <v>134</v>
      </c>
      <c r="J29" s="46" t="s">
        <v>135</v>
      </c>
      <c r="K29" s="46" t="s">
        <v>93</v>
      </c>
    </row>
    <row r="30">
      <c r="A30" s="48" t="s">
        <v>136</v>
      </c>
      <c r="B30" s="48" t="s">
        <v>166</v>
      </c>
      <c r="C30" s="48" t="s">
        <v>167</v>
      </c>
      <c r="D30" s="48" t="s">
        <v>168</v>
      </c>
      <c r="E30" s="48" t="s">
        <v>169</v>
      </c>
      <c r="F30" s="48" t="s">
        <v>170</v>
      </c>
      <c r="G30" s="48" t="s">
        <v>171</v>
      </c>
      <c r="H30" s="48" t="s">
        <v>171</v>
      </c>
      <c r="I30" s="48" t="s">
        <v>171</v>
      </c>
      <c r="J30" s="48" t="s">
        <v>171</v>
      </c>
      <c r="K30" s="48" t="s">
        <v>172</v>
      </c>
    </row>
    <row r="31">
      <c r="A31" s="48" t="s">
        <v>138</v>
      </c>
      <c r="B31" s="48" t="s">
        <v>173</v>
      </c>
      <c r="C31" s="48" t="s">
        <v>169</v>
      </c>
      <c r="D31" s="48" t="s">
        <v>169</v>
      </c>
      <c r="E31" s="48" t="s">
        <v>169</v>
      </c>
      <c r="F31" s="48" t="s">
        <v>174</v>
      </c>
      <c r="G31" s="48" t="s">
        <v>175</v>
      </c>
      <c r="H31" s="48" t="s">
        <v>175</v>
      </c>
      <c r="I31" s="48" t="s">
        <v>175</v>
      </c>
      <c r="J31" s="48" t="s">
        <v>175</v>
      </c>
      <c r="K31" s="48" t="s">
        <v>176</v>
      </c>
    </row>
    <row r="32">
      <c r="A32" s="48" t="s">
        <v>140</v>
      </c>
      <c r="B32" s="48" t="s">
        <v>177</v>
      </c>
      <c r="C32" s="48" t="s">
        <v>178</v>
      </c>
      <c r="D32" s="48" t="s">
        <v>179</v>
      </c>
      <c r="E32" s="48" t="s">
        <v>179</v>
      </c>
      <c r="F32" s="48" t="s">
        <v>180</v>
      </c>
      <c r="G32" s="48" t="s">
        <v>181</v>
      </c>
      <c r="H32" s="48" t="s">
        <v>181</v>
      </c>
      <c r="I32" s="48" t="s">
        <v>181</v>
      </c>
      <c r="J32" s="48" t="s">
        <v>181</v>
      </c>
      <c r="K32" s="48" t="s">
        <v>182</v>
      </c>
    </row>
    <row r="33">
      <c r="A33" s="48" t="s">
        <v>142</v>
      </c>
      <c r="B33" s="48" t="s">
        <v>183</v>
      </c>
      <c r="C33" s="48" t="s">
        <v>184</v>
      </c>
      <c r="D33" s="48" t="s">
        <v>184</v>
      </c>
      <c r="E33" s="48" t="s">
        <v>184</v>
      </c>
      <c r="F33" s="48" t="s">
        <v>180</v>
      </c>
      <c r="G33" s="48" t="s">
        <v>184</v>
      </c>
      <c r="H33" s="48" t="s">
        <v>184</v>
      </c>
      <c r="I33" s="48" t="s">
        <v>184</v>
      </c>
      <c r="J33" s="48" t="s">
        <v>184</v>
      </c>
      <c r="K33" s="48" t="s">
        <v>180</v>
      </c>
    </row>
    <row r="34">
      <c r="A34" s="48" t="s">
        <v>144</v>
      </c>
      <c r="B34" s="48" t="s">
        <v>185</v>
      </c>
      <c r="C34" s="48" t="s">
        <v>186</v>
      </c>
      <c r="D34" s="48" t="s">
        <v>186</v>
      </c>
      <c r="E34" s="48" t="s">
        <v>187</v>
      </c>
      <c r="F34" s="48" t="s">
        <v>180</v>
      </c>
      <c r="G34" s="48" t="s">
        <v>188</v>
      </c>
      <c r="H34" s="48" t="s">
        <v>188</v>
      </c>
      <c r="I34" s="48" t="s">
        <v>188</v>
      </c>
      <c r="J34" s="48" t="s">
        <v>188</v>
      </c>
      <c r="K34" s="48" t="s">
        <v>180</v>
      </c>
    </row>
    <row r="35">
      <c r="A35" s="48" t="s">
        <v>146</v>
      </c>
      <c r="B35" s="48" t="s">
        <v>189</v>
      </c>
      <c r="C35" s="48" t="s">
        <v>190</v>
      </c>
      <c r="D35" s="48" t="s">
        <v>190</v>
      </c>
      <c r="E35" s="48" t="s">
        <v>191</v>
      </c>
      <c r="F35" s="48" t="s">
        <v>180</v>
      </c>
      <c r="G35" s="48" t="s">
        <v>192</v>
      </c>
      <c r="H35" s="48" t="s">
        <v>192</v>
      </c>
      <c r="I35" s="48" t="s">
        <v>192</v>
      </c>
      <c r="J35" s="48" t="s">
        <v>192</v>
      </c>
      <c r="K35" s="48" t="s">
        <v>192</v>
      </c>
    </row>
    <row r="36">
      <c r="A36" s="48" t="s">
        <v>148</v>
      </c>
      <c r="B36" s="48" t="s">
        <v>193</v>
      </c>
      <c r="C36" s="48" t="s">
        <v>178</v>
      </c>
      <c r="D36" s="48" t="s">
        <v>178</v>
      </c>
      <c r="E36" s="48" t="s">
        <v>178</v>
      </c>
      <c r="F36" s="48" t="s">
        <v>194</v>
      </c>
      <c r="G36" s="48" t="s">
        <v>171</v>
      </c>
      <c r="H36" s="48" t="s">
        <v>171</v>
      </c>
      <c r="I36" s="48" t="s">
        <v>171</v>
      </c>
      <c r="J36" s="48" t="s">
        <v>171</v>
      </c>
      <c r="K36" s="48" t="s">
        <v>195</v>
      </c>
    </row>
    <row r="37">
      <c r="A37" s="48" t="s">
        <v>150</v>
      </c>
      <c r="B37" s="48" t="s">
        <v>192</v>
      </c>
      <c r="C37" s="48" t="s">
        <v>196</v>
      </c>
      <c r="D37" s="48" t="s">
        <v>196</v>
      </c>
      <c r="E37" s="48" t="s">
        <v>197</v>
      </c>
      <c r="F37" s="48" t="s">
        <v>198</v>
      </c>
      <c r="G37" s="48" t="s">
        <v>199</v>
      </c>
      <c r="H37" s="48" t="s">
        <v>199</v>
      </c>
      <c r="I37" s="48" t="s">
        <v>199</v>
      </c>
      <c r="J37" s="48" t="s">
        <v>199</v>
      </c>
      <c r="K37" s="48" t="s">
        <v>200</v>
      </c>
    </row>
    <row r="38">
      <c r="A38" s="48" t="s">
        <v>152</v>
      </c>
      <c r="B38" s="48" t="s">
        <v>201</v>
      </c>
      <c r="C38" s="48" t="s">
        <v>202</v>
      </c>
      <c r="D38" s="48" t="s">
        <v>203</v>
      </c>
      <c r="E38" s="48" t="s">
        <v>204</v>
      </c>
      <c r="F38" s="48" t="s">
        <v>180</v>
      </c>
      <c r="G38" s="48" t="s">
        <v>205</v>
      </c>
      <c r="H38" s="48" t="s">
        <v>205</v>
      </c>
      <c r="I38" s="48" t="s">
        <v>205</v>
      </c>
      <c r="J38" s="48" t="s">
        <v>205</v>
      </c>
      <c r="K38" s="48" t="s">
        <v>180</v>
      </c>
    </row>
    <row r="39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>
      <c r="A42" s="46" t="s">
        <v>128</v>
      </c>
      <c r="B42" s="46" t="s">
        <v>129</v>
      </c>
      <c r="C42" s="54"/>
      <c r="D42" s="54"/>
      <c r="E42" s="54"/>
      <c r="F42" s="54"/>
      <c r="G42" s="54"/>
      <c r="H42" s="54"/>
      <c r="I42" s="54"/>
      <c r="J42" s="54"/>
      <c r="K42" s="54"/>
    </row>
    <row r="43">
      <c r="A43" s="48" t="s">
        <v>142</v>
      </c>
      <c r="B43" s="48">
        <v>4.274</v>
      </c>
      <c r="C43" s="54"/>
      <c r="D43" s="54"/>
      <c r="E43" s="54"/>
      <c r="F43" s="54"/>
      <c r="G43" s="54"/>
      <c r="H43" s="54"/>
      <c r="I43" s="54"/>
      <c r="J43" s="54"/>
      <c r="K43" s="54"/>
    </row>
    <row r="44">
      <c r="A44" s="48" t="s">
        <v>206</v>
      </c>
      <c r="B44" s="48">
        <v>12.526</v>
      </c>
      <c r="C44" s="54"/>
      <c r="D44" s="54"/>
      <c r="E44" s="54"/>
      <c r="F44" s="54"/>
      <c r="G44" s="54"/>
      <c r="H44" s="54"/>
      <c r="I44" s="54"/>
      <c r="J44" s="54"/>
      <c r="K44" s="54"/>
    </row>
    <row r="45">
      <c r="A45" s="48" t="s">
        <v>207</v>
      </c>
      <c r="B45" s="48">
        <v>15.444</v>
      </c>
      <c r="C45" s="54"/>
      <c r="D45" s="54"/>
      <c r="E45" s="54"/>
      <c r="F45" s="54"/>
      <c r="G45" s="54"/>
      <c r="H45" s="54"/>
      <c r="I45" s="54"/>
      <c r="J45" s="54"/>
      <c r="K45" s="54"/>
    </row>
    <row r="46">
      <c r="A46" s="48" t="s">
        <v>148</v>
      </c>
      <c r="B46" s="48">
        <v>19.954</v>
      </c>
      <c r="C46" s="54"/>
      <c r="D46" s="54"/>
      <c r="E46" s="54"/>
      <c r="F46" s="54"/>
      <c r="G46" s="54"/>
      <c r="H46" s="54"/>
      <c r="I46" s="54"/>
      <c r="J46" s="54"/>
      <c r="K46" s="54"/>
    </row>
    <row r="47">
      <c r="A47" s="48" t="s">
        <v>138</v>
      </c>
      <c r="B47" s="48">
        <v>20.304</v>
      </c>
      <c r="C47" s="54"/>
      <c r="D47" s="54"/>
      <c r="E47" s="54"/>
      <c r="F47" s="54"/>
      <c r="G47" s="54"/>
      <c r="H47" s="54"/>
      <c r="I47" s="54"/>
      <c r="J47" s="54"/>
      <c r="K47" s="54"/>
    </row>
    <row r="48">
      <c r="A48" s="48" t="s">
        <v>144</v>
      </c>
      <c r="B48" s="48">
        <v>59.997</v>
      </c>
      <c r="C48" s="54"/>
      <c r="D48" s="54"/>
      <c r="E48" s="54"/>
      <c r="F48" s="54"/>
      <c r="G48" s="54"/>
      <c r="H48" s="54"/>
      <c r="I48" s="54"/>
      <c r="J48" s="54"/>
      <c r="K48" s="54"/>
    </row>
    <row r="49">
      <c r="A49" s="48" t="s">
        <v>150</v>
      </c>
      <c r="B49" s="48">
        <v>61.253</v>
      </c>
      <c r="C49" s="54"/>
      <c r="D49" s="54"/>
      <c r="E49" s="54"/>
      <c r="F49" s="54"/>
      <c r="G49" s="54"/>
      <c r="H49" s="54"/>
      <c r="I49" s="54"/>
      <c r="J49" s="54"/>
      <c r="K49" s="54"/>
    </row>
    <row r="50">
      <c r="A50" s="48" t="s">
        <v>146</v>
      </c>
      <c r="B50" s="48">
        <v>65.478</v>
      </c>
      <c r="C50" s="54"/>
      <c r="D50" s="54"/>
      <c r="E50" s="54"/>
      <c r="F50" s="54"/>
      <c r="G50" s="54"/>
      <c r="H50" s="54"/>
      <c r="I50" s="54"/>
      <c r="J50" s="54"/>
      <c r="K50" s="54"/>
    </row>
    <row r="51">
      <c r="A51" s="48" t="s">
        <v>152</v>
      </c>
      <c r="B51" s="48">
        <v>205.172</v>
      </c>
      <c r="C51" s="54"/>
      <c r="D51" s="54"/>
      <c r="E51" s="54"/>
      <c r="F51" s="54"/>
      <c r="G51" s="54"/>
      <c r="H51" s="54"/>
      <c r="I51" s="54"/>
      <c r="J51" s="54"/>
      <c r="K51" s="54"/>
    </row>
    <row r="5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0"/>
    <col customWidth="1" min="2" max="2" width="23.14"/>
    <col customWidth="1" min="3" max="3" width="19.14"/>
    <col customWidth="1" min="4" max="4" width="19.71"/>
    <col customWidth="1" min="5" max="5" width="19.14"/>
    <col customWidth="1" min="6" max="6" width="29.29"/>
    <col customWidth="1" min="7" max="7" width="29.43"/>
  </cols>
  <sheetData>
    <row r="1">
      <c r="A1" s="55" t="s">
        <v>208</v>
      </c>
      <c r="B1" s="19"/>
      <c r="C1" s="19"/>
      <c r="D1" s="19"/>
      <c r="E1" s="19"/>
      <c r="F1" s="19"/>
      <c r="G1" s="20"/>
      <c r="H1" s="56"/>
      <c r="I1" s="57"/>
      <c r="J1" s="57"/>
      <c r="K1" s="17"/>
      <c r="L1" s="17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>
      <c r="A2" s="58" t="s">
        <v>1</v>
      </c>
      <c r="B2" s="59">
        <v>2019.0</v>
      </c>
      <c r="C2" s="59">
        <v>2020.0</v>
      </c>
      <c r="D2" s="59" t="s">
        <v>209</v>
      </c>
      <c r="E2" s="59" t="s">
        <v>210</v>
      </c>
      <c r="F2" s="59" t="s">
        <v>211</v>
      </c>
      <c r="G2" s="58" t="s">
        <v>212</v>
      </c>
      <c r="H2" s="56"/>
      <c r="I2" s="57"/>
      <c r="J2" s="57"/>
      <c r="K2" s="17"/>
      <c r="L2" s="17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>
      <c r="A3" s="60" t="s">
        <v>213</v>
      </c>
      <c r="B3" s="61">
        <v>1.555E13</v>
      </c>
      <c r="C3" s="61">
        <v>5.3562E12</v>
      </c>
      <c r="D3" s="61">
        <v>5.6437E12</v>
      </c>
      <c r="E3" s="61">
        <v>7.8388E12</v>
      </c>
      <c r="F3" s="61">
        <f t="shared" ref="F3:F6" si="1">(B3+D3+E3)/3</f>
        <v>9677500000000</v>
      </c>
      <c r="G3" s="61">
        <f t="shared" ref="G3:G6" si="2">(B3+C3+E3)/3</f>
        <v>9581666666667</v>
      </c>
      <c r="H3" s="56"/>
      <c r="I3" s="57"/>
      <c r="J3" s="17"/>
      <c r="K3" s="17"/>
      <c r="L3" s="17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>
      <c r="A4" s="60" t="s">
        <v>214</v>
      </c>
      <c r="B4" s="61">
        <v>3.816E12</v>
      </c>
      <c r="C4" s="61">
        <v>1.5916E12</v>
      </c>
      <c r="D4" s="61">
        <v>1.8434E12</v>
      </c>
      <c r="E4" s="61">
        <v>2.2712E12</v>
      </c>
      <c r="F4" s="61">
        <f t="shared" si="1"/>
        <v>2643533333333</v>
      </c>
      <c r="G4" s="61">
        <f t="shared" si="2"/>
        <v>2559600000000</v>
      </c>
      <c r="H4" s="56"/>
      <c r="I4" s="57"/>
      <c r="J4" s="17"/>
      <c r="K4" s="17"/>
      <c r="L4" s="17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>
      <c r="A5" s="60" t="s">
        <v>215</v>
      </c>
      <c r="B5" s="61">
        <v>3.5833E12</v>
      </c>
      <c r="C5" s="61">
        <v>1.5736E12</v>
      </c>
      <c r="D5" s="61">
        <v>1.6075E12</v>
      </c>
      <c r="E5" s="61">
        <v>1.8266E12</v>
      </c>
      <c r="F5" s="61">
        <f t="shared" si="1"/>
        <v>2339133333333</v>
      </c>
      <c r="G5" s="61">
        <f t="shared" si="2"/>
        <v>2327833333333</v>
      </c>
      <c r="H5" s="56"/>
      <c r="I5" s="57"/>
      <c r="J5" s="17"/>
      <c r="K5" s="17"/>
      <c r="L5" s="17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>
      <c r="A6" s="58" t="s">
        <v>216</v>
      </c>
      <c r="B6" s="61">
        <v>2.3981E14</v>
      </c>
      <c r="C6" s="61">
        <v>9.8965E13</v>
      </c>
      <c r="D6" s="61">
        <v>1.0029E14</v>
      </c>
      <c r="E6" s="61">
        <v>1.2651E14</v>
      </c>
      <c r="F6" s="61">
        <f t="shared" si="1"/>
        <v>155536666666667</v>
      </c>
      <c r="G6" s="61">
        <f t="shared" si="2"/>
        <v>155095000000000</v>
      </c>
      <c r="H6" s="56"/>
      <c r="I6" s="57"/>
      <c r="J6" s="17"/>
      <c r="K6" s="17"/>
      <c r="L6" s="17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>
      <c r="A7" s="56"/>
      <c r="B7" s="56"/>
      <c r="C7" s="56"/>
      <c r="D7" s="56"/>
      <c r="E7" s="56"/>
      <c r="F7" s="56"/>
      <c r="G7" s="56"/>
      <c r="H7" s="56"/>
      <c r="I7" s="57"/>
      <c r="J7" s="17"/>
      <c r="K7" s="17"/>
      <c r="L7" s="17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>
      <c r="A8" s="56"/>
      <c r="B8" s="56"/>
      <c r="C8" s="56"/>
      <c r="D8" s="56"/>
      <c r="E8" s="56"/>
      <c r="F8" s="56"/>
      <c r="G8" s="56"/>
      <c r="H8" s="56"/>
      <c r="I8" s="57"/>
      <c r="J8" s="17"/>
      <c r="K8" s="17"/>
      <c r="L8" s="17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>
      <c r="A9" s="55" t="s">
        <v>217</v>
      </c>
      <c r="B9" s="19"/>
      <c r="C9" s="19"/>
      <c r="D9" s="19"/>
      <c r="E9" s="19"/>
      <c r="F9" s="19"/>
      <c r="G9" s="20"/>
      <c r="H9" s="56"/>
      <c r="I9" s="57"/>
      <c r="J9" s="17"/>
      <c r="K9" s="17"/>
      <c r="L9" s="17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>
      <c r="A10" s="58" t="s">
        <v>1</v>
      </c>
      <c r="B10" s="59">
        <v>2019.0</v>
      </c>
      <c r="C10" s="59">
        <v>2020.0</v>
      </c>
      <c r="D10" s="59" t="s">
        <v>209</v>
      </c>
      <c r="E10" s="59" t="s">
        <v>210</v>
      </c>
      <c r="F10" s="59" t="s">
        <v>211</v>
      </c>
      <c r="G10" s="58" t="s">
        <v>212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>
      <c r="A11" s="60" t="s">
        <v>213</v>
      </c>
      <c r="B11" s="61">
        <v>1.32615618106972E13</v>
      </c>
      <c r="C11" s="61">
        <v>4.94870847565987E12</v>
      </c>
      <c r="D11" s="61">
        <v>3.53449475286511E12</v>
      </c>
      <c r="E11" s="62">
        <v>5.82360862820217E12</v>
      </c>
      <c r="F11" s="61">
        <f t="shared" ref="F11:F14" si="3">(B11+D11+E11)/3</f>
        <v>7539888397255</v>
      </c>
      <c r="G11" s="61">
        <f t="shared" ref="G11:G14" si="4">(B11+C11+E11)/3</f>
        <v>8011292971520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>
      <c r="A12" s="60" t="s">
        <v>214</v>
      </c>
      <c r="B12" s="62">
        <v>3.45697726184268E12</v>
      </c>
      <c r="C12" s="61">
        <v>1.34694105544183E12</v>
      </c>
      <c r="D12" s="61">
        <v>9.7980575705817E11</v>
      </c>
      <c r="E12" s="61">
        <v>1.31423467443388E12</v>
      </c>
      <c r="F12" s="61">
        <f t="shared" si="3"/>
        <v>1917005897778</v>
      </c>
      <c r="G12" s="61">
        <f t="shared" si="4"/>
        <v>2039384330573</v>
      </c>
      <c r="H12" s="63"/>
      <c r="I12" s="63"/>
      <c r="J12" s="63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>
      <c r="A13" s="60" t="s">
        <v>215</v>
      </c>
      <c r="B13" s="61">
        <v>2.90533237289128E12</v>
      </c>
      <c r="C13" s="61">
        <v>1.30377597020429E12</v>
      </c>
      <c r="D13" s="61">
        <v>9.4447656361799E11</v>
      </c>
      <c r="E13" s="61">
        <v>9.74587663646541E11</v>
      </c>
      <c r="F13" s="61">
        <f t="shared" si="3"/>
        <v>1608132200052</v>
      </c>
      <c r="G13" s="61">
        <f t="shared" si="4"/>
        <v>1727898668914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>
      <c r="A14" s="58" t="s">
        <v>216</v>
      </c>
      <c r="B14" s="61">
        <v>2.13131118140785E14</v>
      </c>
      <c r="C14" s="61">
        <v>8.79164318657862E13</v>
      </c>
      <c r="D14" s="61">
        <v>6.14531082020659E13</v>
      </c>
      <c r="E14" s="61">
        <v>8.03005288145518E13</v>
      </c>
      <c r="F14" s="61">
        <f t="shared" si="3"/>
        <v>118294918385801</v>
      </c>
      <c r="G14" s="61">
        <f t="shared" si="4"/>
        <v>127116026273708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>
      <c r="A15" s="64"/>
      <c r="B15" s="64"/>
      <c r="C15" s="64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>
      <c r="A16" s="58"/>
      <c r="B16" s="58" t="s">
        <v>218</v>
      </c>
      <c r="C16" s="58" t="s">
        <v>219</v>
      </c>
      <c r="D16" s="58" t="s">
        <v>220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>
      <c r="A17" s="58" t="str">
        <f t="shared" ref="A17:A20" si="5">A3</f>
        <v>BARRANQUILLA</v>
      </c>
      <c r="B17" s="61">
        <f t="shared" ref="B17:B20" si="6">F11</f>
        <v>7539888397255</v>
      </c>
      <c r="C17" s="65">
        <f t="shared" ref="C17:C20" si="7">D17-B17</f>
        <v>2137611602745</v>
      </c>
      <c r="D17" s="61">
        <f t="shared" ref="D17:D20" si="8">F3</f>
        <v>9677500000000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>
      <c r="A18" s="58" t="str">
        <f t="shared" si="5"/>
        <v>BUCARAMANGA</v>
      </c>
      <c r="B18" s="61">
        <f t="shared" si="6"/>
        <v>1917005897778</v>
      </c>
      <c r="C18" s="65">
        <f t="shared" si="7"/>
        <v>726527435555</v>
      </c>
      <c r="D18" s="61">
        <f t="shared" si="8"/>
        <v>2643533333333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>
      <c r="A19" s="58" t="str">
        <f t="shared" si="5"/>
        <v>PASTO</v>
      </c>
      <c r="B19" s="61">
        <f t="shared" si="6"/>
        <v>1608132200052</v>
      </c>
      <c r="C19" s="65">
        <f t="shared" si="7"/>
        <v>731001133281</v>
      </c>
      <c r="D19" s="61">
        <f t="shared" si="8"/>
        <v>2339133333333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>
      <c r="A20" s="58" t="str">
        <f t="shared" si="5"/>
        <v>COLOMBIA</v>
      </c>
      <c r="B20" s="61">
        <f t="shared" si="6"/>
        <v>118294918385801</v>
      </c>
      <c r="C20" s="65">
        <f t="shared" si="7"/>
        <v>37241748280866</v>
      </c>
      <c r="D20" s="61">
        <f t="shared" si="8"/>
        <v>155536666666667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ht="24.0" customHeight="1">
      <c r="A22" s="58" t="s">
        <v>1</v>
      </c>
      <c r="B22" s="66" t="s">
        <v>221</v>
      </c>
      <c r="C22" s="66" t="s">
        <v>222</v>
      </c>
      <c r="D22" s="66" t="s">
        <v>223</v>
      </c>
      <c r="E22" s="6" t="s">
        <v>224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>
      <c r="A23" s="67" t="str">
        <f t="shared" ref="A23:A26" si="10">A17</f>
        <v>BARRANQUILLA</v>
      </c>
      <c r="B23" s="68">
        <f t="shared" ref="B23:D23" si="9">B17/1000000000</f>
        <v>7539.888397</v>
      </c>
      <c r="C23" s="68">
        <f t="shared" si="9"/>
        <v>2137.611603</v>
      </c>
      <c r="D23" s="68">
        <f t="shared" si="9"/>
        <v>9677.5</v>
      </c>
      <c r="E23" s="69">
        <f t="shared" ref="E23:E26" si="12">C23/D23</f>
        <v>0.2208846916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>
      <c r="A24" s="67" t="str">
        <f t="shared" si="10"/>
        <v>BUCARAMANGA</v>
      </c>
      <c r="B24" s="68">
        <f t="shared" ref="B24:D24" si="11">B18/1000000000</f>
        <v>1917.005898</v>
      </c>
      <c r="C24" s="68">
        <f t="shared" si="11"/>
        <v>726.5274356</v>
      </c>
      <c r="D24" s="68">
        <f t="shared" si="11"/>
        <v>2643.533333</v>
      </c>
      <c r="E24" s="69">
        <f t="shared" si="12"/>
        <v>0.2748319555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>
      <c r="A25" s="67" t="str">
        <f t="shared" si="10"/>
        <v>PASTO</v>
      </c>
      <c r="B25" s="68">
        <f t="shared" ref="B25:D25" si="13">B19/1000000000</f>
        <v>1608.1322</v>
      </c>
      <c r="C25" s="68">
        <f t="shared" si="13"/>
        <v>731.0011333</v>
      </c>
      <c r="D25" s="68">
        <f t="shared" si="13"/>
        <v>2339.133333</v>
      </c>
      <c r="E25" s="69">
        <f t="shared" si="12"/>
        <v>0.3125093909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>
      <c r="A26" s="67" t="str">
        <f t="shared" si="10"/>
        <v>COLOMBIA</v>
      </c>
      <c r="B26" s="68">
        <f t="shared" ref="B26:D26" si="14">B20/1000000000</f>
        <v>118294.9184</v>
      </c>
      <c r="C26" s="68">
        <f t="shared" si="14"/>
        <v>37241.74828</v>
      </c>
      <c r="D26" s="68">
        <f t="shared" si="14"/>
        <v>155536.6667</v>
      </c>
      <c r="E26" s="69">
        <f t="shared" si="12"/>
        <v>0.2394403138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>
      <c r="A28" s="70" t="s">
        <v>1</v>
      </c>
      <c r="B28" s="70" t="s">
        <v>225</v>
      </c>
      <c r="C28" s="70" t="s">
        <v>226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>
      <c r="A29" s="67" t="str">
        <f t="shared" ref="A29:A32" si="15">A23</f>
        <v>BARRANQUILLA</v>
      </c>
      <c r="B29" s="71">
        <f t="shared" ref="B29:B32" si="16">B23/D23</f>
        <v>0.7791153084</v>
      </c>
      <c r="C29" s="71">
        <f t="shared" ref="C29:C32" si="17">C23/D23</f>
        <v>0.2208846916</v>
      </c>
      <c r="D29" s="72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>
      <c r="A30" s="67" t="str">
        <f t="shared" si="15"/>
        <v>BUCARAMANGA</v>
      </c>
      <c r="B30" s="71">
        <f t="shared" si="16"/>
        <v>0.7251680445</v>
      </c>
      <c r="C30" s="71">
        <f t="shared" si="17"/>
        <v>0.2748319555</v>
      </c>
      <c r="D30" s="72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>
      <c r="A31" s="67" t="str">
        <f t="shared" si="15"/>
        <v>PASTO</v>
      </c>
      <c r="B31" s="71">
        <f t="shared" si="16"/>
        <v>0.6874906091</v>
      </c>
      <c r="C31" s="71">
        <f t="shared" si="17"/>
        <v>0.3125093909</v>
      </c>
      <c r="D31" s="72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>
      <c r="A32" s="67" t="str">
        <f t="shared" si="15"/>
        <v>COLOMBIA</v>
      </c>
      <c r="B32" s="71">
        <f t="shared" si="16"/>
        <v>0.7605596862</v>
      </c>
      <c r="C32" s="71">
        <f t="shared" si="17"/>
        <v>0.2394403138</v>
      </c>
      <c r="D32" s="72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>
      <c r="A33" s="56"/>
      <c r="B33" s="56"/>
      <c r="C33" s="56"/>
      <c r="D33" s="72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>
      <c r="A34" s="56"/>
      <c r="B34" s="56"/>
      <c r="C34" s="56"/>
      <c r="D34" s="72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>
      <c r="A35" s="56"/>
      <c r="B35" s="56"/>
      <c r="C35" s="56"/>
      <c r="D35" s="72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>
      <c r="A36" s="56"/>
      <c r="B36" s="56"/>
      <c r="C36" s="56"/>
      <c r="D36" s="72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>
      <c r="A37" s="56"/>
      <c r="B37" s="56"/>
      <c r="C37" s="56"/>
      <c r="D37" s="72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>
      <c r="A53" s="55" t="s">
        <v>208</v>
      </c>
      <c r="B53" s="19"/>
      <c r="C53" s="19"/>
      <c r="D53" s="19"/>
      <c r="E53" s="19"/>
      <c r="F53" s="19"/>
      <c r="G53" s="20"/>
      <c r="H53" s="73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>
      <c r="A54" s="58" t="s">
        <v>1</v>
      </c>
      <c r="B54" s="59">
        <v>2017.0</v>
      </c>
      <c r="C54" s="59">
        <v>2018.0</v>
      </c>
      <c r="D54" s="59">
        <v>2019.0</v>
      </c>
      <c r="E54" s="59" t="s">
        <v>209</v>
      </c>
      <c r="F54" s="58" t="s">
        <v>210</v>
      </c>
      <c r="G54" s="58" t="s">
        <v>129</v>
      </c>
      <c r="H54" s="64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>
      <c r="A55" s="60" t="s">
        <v>213</v>
      </c>
      <c r="B55" s="74">
        <v>1.3083E13</v>
      </c>
      <c r="C55" s="74">
        <v>1.1845E13</v>
      </c>
      <c r="D55" s="74">
        <v>1.555E13</v>
      </c>
      <c r="E55" s="74">
        <v>5.6437E12</v>
      </c>
      <c r="F55" s="74">
        <v>7.8388E12</v>
      </c>
      <c r="G55" s="61">
        <f t="shared" ref="G55:G58" si="18">average(B55:F55)</f>
        <v>10792100000000</v>
      </c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>
      <c r="A56" s="60" t="s">
        <v>214</v>
      </c>
      <c r="B56" s="74">
        <v>3.2671E12</v>
      </c>
      <c r="C56" s="74">
        <v>2.947E12</v>
      </c>
      <c r="D56" s="74">
        <v>3.816E12</v>
      </c>
      <c r="E56" s="74">
        <v>1.8434E12</v>
      </c>
      <c r="F56" s="74">
        <v>2.2712E12</v>
      </c>
      <c r="G56" s="61">
        <f t="shared" si="18"/>
        <v>2828940000000</v>
      </c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>
      <c r="A57" s="60" t="s">
        <v>215</v>
      </c>
      <c r="B57" s="74">
        <v>3.2692E12</v>
      </c>
      <c r="C57" s="74">
        <v>2.9253E12</v>
      </c>
      <c r="D57" s="74">
        <v>3.5833E12</v>
      </c>
      <c r="E57" s="74">
        <v>1.6075E12</v>
      </c>
      <c r="F57" s="74">
        <v>1.8266E12</v>
      </c>
      <c r="G57" s="61">
        <f t="shared" si="18"/>
        <v>2642380000000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>
      <c r="A58" s="58" t="s">
        <v>216</v>
      </c>
      <c r="B58" s="74">
        <v>2.0303E14</v>
      </c>
      <c r="C58" s="74">
        <v>1.9634E14</v>
      </c>
      <c r="D58" s="74">
        <v>2.3981E14</v>
      </c>
      <c r="E58" s="74">
        <v>1.0029E14</v>
      </c>
      <c r="F58" s="74">
        <v>1.2651E14</v>
      </c>
      <c r="G58" s="61">
        <f t="shared" si="18"/>
        <v>173196000000000</v>
      </c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>
      <c r="A61" s="55" t="s">
        <v>217</v>
      </c>
      <c r="B61" s="19"/>
      <c r="C61" s="19"/>
      <c r="D61" s="19"/>
      <c r="E61" s="19"/>
      <c r="F61" s="19"/>
      <c r="G61" s="20"/>
      <c r="H61" s="73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>
      <c r="A62" s="58" t="s">
        <v>1</v>
      </c>
      <c r="B62" s="59">
        <v>2017.0</v>
      </c>
      <c r="C62" s="59">
        <v>2018.0</v>
      </c>
      <c r="D62" s="59">
        <v>2019.0</v>
      </c>
      <c r="E62" s="59" t="s">
        <v>209</v>
      </c>
      <c r="F62" s="58" t="s">
        <v>210</v>
      </c>
      <c r="G62" s="58" t="s">
        <v>129</v>
      </c>
      <c r="H62" s="64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>
      <c r="A63" s="60" t="s">
        <v>213</v>
      </c>
      <c r="B63" s="74">
        <v>1.1728E13</v>
      </c>
      <c r="C63" s="74">
        <v>1.1167E13</v>
      </c>
      <c r="D63" s="74">
        <v>1.3262E13</v>
      </c>
      <c r="E63" s="74">
        <v>3.5345E12</v>
      </c>
      <c r="F63" s="74">
        <v>5.8236E12</v>
      </c>
      <c r="G63" s="61">
        <f t="shared" ref="G63:G66" si="19">average(B63:F63)</f>
        <v>9103020000000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>
      <c r="A64" s="60" t="s">
        <v>214</v>
      </c>
      <c r="B64" s="74">
        <v>2.7423E12</v>
      </c>
      <c r="C64" s="74">
        <v>2.5056E12</v>
      </c>
      <c r="D64" s="74">
        <v>3.457E12</v>
      </c>
      <c r="E64" s="74">
        <v>9.7981E11</v>
      </c>
      <c r="F64" s="74">
        <v>1.3142E12</v>
      </c>
      <c r="G64" s="61">
        <f t="shared" si="19"/>
        <v>2199782000000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>
      <c r="A65" s="60" t="s">
        <v>215</v>
      </c>
      <c r="B65" s="74">
        <v>2.5575E12</v>
      </c>
      <c r="C65" s="74">
        <v>2.3403E12</v>
      </c>
      <c r="D65" s="74">
        <v>2.9053E12</v>
      </c>
      <c r="E65" s="74">
        <v>9.4448E11</v>
      </c>
      <c r="F65" s="74">
        <v>9.7459E11</v>
      </c>
      <c r="G65" s="61">
        <f t="shared" si="19"/>
        <v>1944434000000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>
      <c r="A66" s="58" t="s">
        <v>216</v>
      </c>
      <c r="B66" s="74">
        <v>1.8058E14</v>
      </c>
      <c r="C66" s="74">
        <v>1.7165E14</v>
      </c>
      <c r="D66" s="74">
        <v>2.1313E14</v>
      </c>
      <c r="E66" s="74">
        <v>6.1453E13</v>
      </c>
      <c r="F66" s="74">
        <v>8.0301E13</v>
      </c>
      <c r="G66" s="61">
        <f t="shared" si="19"/>
        <v>141422800000000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>
      <c r="A68" s="58" t="s">
        <v>1</v>
      </c>
      <c r="B68" s="58" t="s">
        <v>218</v>
      </c>
      <c r="C68" s="58" t="s">
        <v>219</v>
      </c>
      <c r="D68" s="58" t="s">
        <v>220</v>
      </c>
      <c r="E68" s="56"/>
      <c r="F68" s="75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>
      <c r="A69" s="58" t="str">
        <f t="shared" ref="A69:A72" si="20">A55</f>
        <v>BARRANQUILLA</v>
      </c>
      <c r="B69" s="61">
        <f t="shared" ref="B69:B72" si="21">G63</f>
        <v>9103020000000</v>
      </c>
      <c r="C69" s="65">
        <f t="shared" ref="C69:C72" si="22">D69-B69</f>
        <v>1689080000000</v>
      </c>
      <c r="D69" s="61">
        <f t="shared" ref="D69:D72" si="23">G55</f>
        <v>10792100000000</v>
      </c>
      <c r="E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>
      <c r="A70" s="58" t="str">
        <f t="shared" si="20"/>
        <v>BUCARAMANGA</v>
      </c>
      <c r="B70" s="61">
        <f t="shared" si="21"/>
        <v>2199782000000</v>
      </c>
      <c r="C70" s="65">
        <f t="shared" si="22"/>
        <v>629158000000</v>
      </c>
      <c r="D70" s="61">
        <f t="shared" si="23"/>
        <v>2828940000000</v>
      </c>
      <c r="E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>
      <c r="A71" s="58" t="str">
        <f t="shared" si="20"/>
        <v>PASTO</v>
      </c>
      <c r="B71" s="61">
        <f t="shared" si="21"/>
        <v>1944434000000</v>
      </c>
      <c r="C71" s="65">
        <f t="shared" si="22"/>
        <v>697946000000</v>
      </c>
      <c r="D71" s="61">
        <f t="shared" si="23"/>
        <v>2642380000000</v>
      </c>
      <c r="E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>
      <c r="A72" s="58" t="str">
        <f t="shared" si="20"/>
        <v>COLOMBIA</v>
      </c>
      <c r="B72" s="61">
        <f t="shared" si="21"/>
        <v>141422800000000</v>
      </c>
      <c r="C72" s="65">
        <f t="shared" si="22"/>
        <v>31773200000000</v>
      </c>
      <c r="D72" s="61">
        <f t="shared" si="23"/>
        <v>173196000000000</v>
      </c>
      <c r="E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>
      <c r="A73" s="56"/>
      <c r="B73" s="56"/>
      <c r="C73" s="56"/>
      <c r="D73" s="56"/>
      <c r="E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>
      <c r="A74" s="58" t="s">
        <v>1</v>
      </c>
      <c r="B74" s="58" t="s">
        <v>221</v>
      </c>
      <c r="C74" s="58" t="s">
        <v>222</v>
      </c>
      <c r="D74" s="58" t="s">
        <v>223</v>
      </c>
      <c r="E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>
      <c r="A75" s="67" t="str">
        <f t="shared" ref="A75:A78" si="25">A69</f>
        <v>BARRANQUILLA</v>
      </c>
      <c r="B75" s="68">
        <f t="shared" ref="B75:D75" si="24">B69/1000000000</f>
        <v>9103.02</v>
      </c>
      <c r="C75" s="68">
        <f t="shared" si="24"/>
        <v>1689.08</v>
      </c>
      <c r="D75" s="68">
        <f t="shared" si="24"/>
        <v>10792.1</v>
      </c>
      <c r="E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>
      <c r="A76" s="67" t="str">
        <f t="shared" si="25"/>
        <v>BUCARAMANGA</v>
      </c>
      <c r="B76" s="68">
        <f t="shared" ref="B76:D76" si="26">B70/1000000000</f>
        <v>2199.782</v>
      </c>
      <c r="C76" s="68">
        <f t="shared" si="26"/>
        <v>629.158</v>
      </c>
      <c r="D76" s="68">
        <f t="shared" si="26"/>
        <v>2828.94</v>
      </c>
      <c r="E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>
      <c r="A77" s="67" t="str">
        <f t="shared" si="25"/>
        <v>PASTO</v>
      </c>
      <c r="B77" s="68">
        <f t="shared" ref="B77:D77" si="27">B71/1000000000</f>
        <v>1944.434</v>
      </c>
      <c r="C77" s="68">
        <f t="shared" si="27"/>
        <v>697.946</v>
      </c>
      <c r="D77" s="68">
        <f t="shared" si="27"/>
        <v>2642.38</v>
      </c>
      <c r="E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>
      <c r="A78" s="67" t="str">
        <f t="shared" si="25"/>
        <v>COLOMBIA</v>
      </c>
      <c r="B78" s="68">
        <f t="shared" ref="B78:D78" si="28">B72/1000000000</f>
        <v>141422.8</v>
      </c>
      <c r="C78" s="68">
        <f t="shared" si="28"/>
        <v>31773.2</v>
      </c>
      <c r="D78" s="68">
        <f t="shared" si="28"/>
        <v>173196</v>
      </c>
      <c r="E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>
      <c r="A79" s="56"/>
      <c r="B79" s="56"/>
      <c r="C79" s="56"/>
      <c r="D79" s="56"/>
      <c r="E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>
      <c r="A80" s="70" t="s">
        <v>1</v>
      </c>
      <c r="B80" s="70" t="s">
        <v>225</v>
      </c>
      <c r="C80" s="70" t="s">
        <v>226</v>
      </c>
      <c r="D80" s="56"/>
      <c r="E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>
      <c r="A81" s="67" t="str">
        <f t="shared" ref="A81:A84" si="29">A75</f>
        <v>BARRANQUILLA</v>
      </c>
      <c r="B81" s="71">
        <f t="shared" ref="B81:B84" si="30">B75/D75</f>
        <v>0.843489219</v>
      </c>
      <c r="C81" s="71">
        <f t="shared" ref="C81:C84" si="31">C75/D75</f>
        <v>0.156510781</v>
      </c>
      <c r="D81" s="72"/>
      <c r="E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>
      <c r="A82" s="67" t="str">
        <f t="shared" si="29"/>
        <v>BUCARAMANGA</v>
      </c>
      <c r="B82" s="71">
        <f t="shared" si="30"/>
        <v>0.7775993835</v>
      </c>
      <c r="C82" s="71">
        <f t="shared" si="31"/>
        <v>0.2224006165</v>
      </c>
      <c r="D82" s="72"/>
      <c r="E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>
      <c r="A83" s="67" t="str">
        <f t="shared" si="29"/>
        <v>PASTO</v>
      </c>
      <c r="B83" s="71">
        <f t="shared" si="30"/>
        <v>0.7358646372</v>
      </c>
      <c r="C83" s="71">
        <f t="shared" si="31"/>
        <v>0.2641353628</v>
      </c>
      <c r="D83" s="72"/>
      <c r="E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>
      <c r="A84" s="67" t="str">
        <f t="shared" si="29"/>
        <v>COLOMBIA</v>
      </c>
      <c r="B84" s="71">
        <f t="shared" si="30"/>
        <v>0.8165477263</v>
      </c>
      <c r="C84" s="71">
        <f t="shared" si="31"/>
        <v>0.1834522737</v>
      </c>
      <c r="D84" s="72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</sheetData>
  <mergeCells count="5">
    <mergeCell ref="A1:G1"/>
    <mergeCell ref="A9:G9"/>
    <mergeCell ref="A53:G53"/>
    <mergeCell ref="A61:G61"/>
    <mergeCell ref="F68:F83"/>
  </mergeCells>
  <drawing r:id="rId1"/>
</worksheet>
</file>